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8.20.200\Home\Dipartimenti\D0008\C0027_Acquisti_Aziendali\Personali\letizia_belli\2023\aaa_PNRR\AAA_MISSION 5_PNRR_APPARECCHI PER PICCOLI OSPEDALI\GARE\HOMECARE\DETERMINE\aggiudicazione_lotto 1\"/>
    </mc:Choice>
  </mc:AlternateContent>
  <xr:revisionPtr revIDLastSave="0" documentId="13_ncr:1_{A8F45F6F-3CEA-4103-804D-08FB223CB8BB}" xr6:coauthVersionLast="47" xr6:coauthVersionMax="47" xr10:uidLastSave="{00000000-0000-0000-0000-000000000000}"/>
  <bookViews>
    <workbookView xWindow="-108" yWindow="-108" windowWidth="23256" windowHeight="12576" xr2:uid="{C4449468-BC19-486C-A057-43769343AB0E}"/>
  </bookViews>
  <sheets>
    <sheet name="fac simile scheda offerta ec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" i="1" l="1"/>
  <c r="H4" i="1"/>
  <c r="H3" i="1"/>
  <c r="H2" i="1"/>
  <c r="I2" i="1" l="1"/>
  <c r="K2" i="1"/>
  <c r="J2" i="1"/>
  <c r="F5" i="1"/>
  <c r="I12" i="1" l="1"/>
  <c r="F7" i="1"/>
  <c r="I11" i="1"/>
  <c r="I13" i="1" s="1"/>
  <c r="F6" i="1"/>
  <c r="F8" i="1" s="1"/>
  <c r="L2" i="1"/>
</calcChain>
</file>

<file path=xl/sharedStrings.xml><?xml version="1.0" encoding="utf-8"?>
<sst xmlns="http://schemas.openxmlformats.org/spreadsheetml/2006/main" count="27" uniqueCount="25">
  <si>
    <t>LOTTO</t>
  </si>
  <si>
    <t>VALORE  A BASE D’ASTA
(I.E.)</t>
  </si>
  <si>
    <t>IMPORTO REVISIONE PREZZI (I.E.)</t>
  </si>
  <si>
    <t>IMPORTO RINEGOZIAZIONE (I.E.)</t>
  </si>
  <si>
    <t>VALORE MASSIMO  STIMATO PER IL LOTTO 
(I.E)</t>
  </si>
  <si>
    <t>Fornitura di attrezzature finalizzate al Telemonitoraggio e Teleconsulto per applicazioni generali</t>
  </si>
  <si>
    <t>RIFERIMENTI</t>
  </si>
  <si>
    <t>QUANTITATIVI</t>
  </si>
  <si>
    <t>VALORE UNITARIO OFFERTO IVA ESCLUSA</t>
  </si>
  <si>
    <t>VALORE COMPLESSIVO OFFERTO IVA ESCLUSA PER RIFERIMENTO</t>
  </si>
  <si>
    <t>VALORE COMPLESSIVO OFFERTO IVA ESCLUSA PER LOTTO</t>
  </si>
  <si>
    <t>RIF. 1) Monitor Multiparametrico</t>
  </si>
  <si>
    <t>RIF. 2)  Spirometro</t>
  </si>
  <si>
    <t>RIF. 3) Pulsossimetro Portatile</t>
  </si>
  <si>
    <r>
      <t xml:space="preserve">DESCRIZIONE 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BENI</t>
    </r>
  </si>
  <si>
    <t>IMPORTO REVISIONE PREZZI</t>
  </si>
  <si>
    <t>IMPORTO RINEGOZIAZIONE PREZZI</t>
  </si>
  <si>
    <t>IMPORTO COMPLESSIVO APPALTO COMPRENSIVO DELLE OPZIONI IVA ESCLUSA</t>
  </si>
  <si>
    <t>VALORE A BASE D'ASTA IVA ESCLUSA</t>
  </si>
  <si>
    <t>VALORE COMPLESSIVO OFFERTO IVA ESCLUSA</t>
  </si>
  <si>
    <t>VALORE COMPLESSIVO OFFERTO, COMPRENSIVO DELLE OPZIONI IVA ESCLUSA</t>
  </si>
  <si>
    <t>RIF. 1) Monitor Multiparametrico - PC-300 - CND Z1203020202 Monitor multiparametrici trasportabili/portatili - 1316220 repertorio S - codice prodotto 35162 - classe di rischio IIA</t>
  </si>
  <si>
    <t>DESCRIZIONE</t>
  </si>
  <si>
    <t>RIF. 2) Spirometro - Spirobank OXI - CND Z12150102 Spirometri per picco di flusso - 2023176 repertorio S, codice prodotto 911125XX, classe di rischio IIA</t>
  </si>
  <si>
    <t>RIF. 3) Pulsossimetro Portatile - PALMSAT 2500A - CND Z1203020408 Pulsossimetri - 287228 Repertorio S - codice prodotto Palmsat 2500A - classe di rischio Iib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</si>
</sst>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;[Red]\-[$€-2]\ #,##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0" borderId="0" xfId="0" applyFont="1"/>
    <xf numFmtId="0" fontId="1" fillId="0" borderId="12" xfId="0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wrapText="1"/>
    </xf>
    <xf numFmtId="4" fontId="1" fillId="0" borderId="19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9" xfId="0" applyFont="1" applyBorder="1" applyAlignment="1">
      <alignment horizontal="left" wrapText="1"/>
    </xf>
    <xf numFmtId="0" fontId="2" fillId="3" borderId="2" xfId="0" applyFont="1" applyFill="1" applyBorder="1" applyAlignment="1">
      <alignment horizontal="center" vertical="center" wrapText="1"/>
    </xf>
    <xf numFmtId="4" fontId="2" fillId="0" borderId="0" xfId="0" applyNumberFormat="1" applyFont="1"/>
    <xf numFmtId="4" fontId="2" fillId="0" borderId="9" xfId="0" applyNumberFormat="1" applyFont="1" applyBorder="1"/>
    <xf numFmtId="4" fontId="2" fillId="0" borderId="8" xfId="0" applyNumberFormat="1" applyFont="1" applyBorder="1"/>
    <xf numFmtId="4" fontId="2" fillId="0" borderId="9" xfId="0" applyNumberFormat="1" applyFont="1" applyBorder="1" applyAlignment="1">
      <alignment horizontal="center"/>
    </xf>
    <xf numFmtId="4" fontId="1" fillId="0" borderId="9" xfId="0" applyNumberFormat="1" applyFont="1" applyBorder="1"/>
    <xf numFmtId="0" fontId="2" fillId="0" borderId="22" xfId="0" applyFont="1" applyBorder="1" applyAlignment="1">
      <alignment horizontal="right"/>
    </xf>
    <xf numFmtId="0" fontId="2" fillId="0" borderId="23" xfId="0" applyFont="1" applyBorder="1" applyAlignment="1">
      <alignment horizontal="right"/>
    </xf>
    <xf numFmtId="0" fontId="2" fillId="0" borderId="25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1" fillId="0" borderId="25" xfId="0" applyFont="1" applyBorder="1" applyAlignment="1">
      <alignment horizontal="right" wrapText="1"/>
    </xf>
    <xf numFmtId="0" fontId="1" fillId="0" borderId="24" xfId="0" applyFont="1" applyBorder="1" applyAlignment="1">
      <alignment horizontal="right" wrapText="1"/>
    </xf>
    <xf numFmtId="0" fontId="1" fillId="0" borderId="21" xfId="0" applyFont="1" applyBorder="1" applyAlignment="1">
      <alignment horizontal="right" wrapText="1"/>
    </xf>
    <xf numFmtId="4" fontId="1" fillId="0" borderId="12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4" fontId="1" fillId="0" borderId="15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4" fontId="1" fillId="0" borderId="13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7B052-4594-49E0-A36F-C4BA56038C23}">
  <dimension ref="A1:M15"/>
  <sheetViews>
    <sheetView tabSelected="1" zoomScale="85" zoomScaleNormal="8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F2" sqref="F2:F4"/>
    </sheetView>
  </sheetViews>
  <sheetFormatPr defaultColWidth="21.33203125" defaultRowHeight="13.8" x14ac:dyDescent="0.3"/>
  <cols>
    <col min="1" max="1" width="6.6640625" style="2" customWidth="1"/>
    <col min="2" max="2" width="27.88671875" style="2" customWidth="1"/>
    <col min="3" max="3" width="21.21875" style="2" customWidth="1"/>
    <col min="4" max="4" width="28.5546875" style="2" customWidth="1"/>
    <col min="5" max="5" width="14.44140625" style="2" customWidth="1"/>
    <col min="6" max="9" width="12.6640625" style="11" customWidth="1"/>
    <col min="10" max="11" width="12.6640625" style="2" customWidth="1"/>
    <col min="12" max="12" width="19.77734375" style="2" customWidth="1"/>
    <col min="13" max="14" width="6.33203125" style="2" customWidth="1"/>
    <col min="15" max="16384" width="21.33203125" style="2"/>
  </cols>
  <sheetData>
    <row r="1" spans="1:13" ht="69.599999999999994" thickBot="1" x14ac:dyDescent="0.35">
      <c r="A1" s="15" t="s">
        <v>0</v>
      </c>
      <c r="B1" s="15" t="s">
        <v>14</v>
      </c>
      <c r="C1" s="15" t="s">
        <v>6</v>
      </c>
      <c r="D1" s="15" t="s">
        <v>22</v>
      </c>
      <c r="E1" s="15" t="s">
        <v>7</v>
      </c>
      <c r="F1" s="15" t="s">
        <v>1</v>
      </c>
      <c r="G1" s="15" t="s">
        <v>8</v>
      </c>
      <c r="H1" s="15" t="s">
        <v>9</v>
      </c>
      <c r="I1" s="15" t="s">
        <v>10</v>
      </c>
      <c r="J1" s="15" t="s">
        <v>2</v>
      </c>
      <c r="K1" s="15" t="s">
        <v>3</v>
      </c>
      <c r="L1" s="15" t="s">
        <v>4</v>
      </c>
      <c r="M1" s="1"/>
    </row>
    <row r="2" spans="1:13" ht="92.4" customHeight="1" x14ac:dyDescent="0.3">
      <c r="A2" s="35">
        <v>1</v>
      </c>
      <c r="B2" s="38" t="s">
        <v>5</v>
      </c>
      <c r="C2" s="12" t="s">
        <v>11</v>
      </c>
      <c r="D2" s="12" t="s">
        <v>21</v>
      </c>
      <c r="E2" s="3">
        <v>25</v>
      </c>
      <c r="F2" s="41">
        <v>153000</v>
      </c>
      <c r="G2" s="4">
        <v>1875</v>
      </c>
      <c r="H2" s="4">
        <f>E2*G2</f>
        <v>46875</v>
      </c>
      <c r="I2" s="29">
        <f>SUM(H2+H3+H4)</f>
        <v>91214.7</v>
      </c>
      <c r="J2" s="44">
        <f>F2*50%</f>
        <v>76500</v>
      </c>
      <c r="K2" s="32">
        <f>F2*80%</f>
        <v>122400</v>
      </c>
      <c r="L2" s="32">
        <f>F2+J2+K2</f>
        <v>351900</v>
      </c>
      <c r="M2" s="5"/>
    </row>
    <row r="3" spans="1:13" ht="73.8" customHeight="1" x14ac:dyDescent="0.3">
      <c r="A3" s="36"/>
      <c r="B3" s="39"/>
      <c r="C3" s="13" t="s">
        <v>12</v>
      </c>
      <c r="D3" s="13" t="s">
        <v>23</v>
      </c>
      <c r="E3" s="6">
        <v>22</v>
      </c>
      <c r="F3" s="42"/>
      <c r="G3" s="7">
        <v>481.35</v>
      </c>
      <c r="H3" s="7">
        <f>E3*G3</f>
        <v>10589.7</v>
      </c>
      <c r="I3" s="30"/>
      <c r="J3" s="45"/>
      <c r="K3" s="33"/>
      <c r="L3" s="33"/>
      <c r="M3" s="5"/>
    </row>
    <row r="4" spans="1:13" ht="72.599999999999994" customHeight="1" thickBot="1" x14ac:dyDescent="0.35">
      <c r="A4" s="37"/>
      <c r="B4" s="40"/>
      <c r="C4" s="14" t="s">
        <v>13</v>
      </c>
      <c r="D4" s="14" t="s">
        <v>24</v>
      </c>
      <c r="E4" s="8">
        <v>25</v>
      </c>
      <c r="F4" s="43"/>
      <c r="G4" s="9">
        <v>1350</v>
      </c>
      <c r="H4" s="9">
        <f>E4*G4</f>
        <v>33750</v>
      </c>
      <c r="I4" s="31"/>
      <c r="J4" s="46"/>
      <c r="K4" s="34"/>
      <c r="L4" s="34"/>
      <c r="M4" s="5"/>
    </row>
    <row r="5" spans="1:13" ht="15" customHeight="1" thickBot="1" x14ac:dyDescent="0.35">
      <c r="A5" s="23" t="s">
        <v>18</v>
      </c>
      <c r="B5" s="24"/>
      <c r="C5" s="24"/>
      <c r="D5" s="24"/>
      <c r="E5" s="25"/>
      <c r="F5" s="18">
        <f>SUM(F2:F4)</f>
        <v>153000</v>
      </c>
      <c r="G5" s="16"/>
      <c r="H5" s="16"/>
      <c r="I5" s="2"/>
      <c r="M5" s="10"/>
    </row>
    <row r="6" spans="1:13" ht="15" customHeight="1" thickBot="1" x14ac:dyDescent="0.35">
      <c r="A6" s="26" t="s">
        <v>15</v>
      </c>
      <c r="B6" s="27"/>
      <c r="C6" s="27"/>
      <c r="D6" s="27"/>
      <c r="E6" s="28"/>
      <c r="F6" s="20">
        <f>J2</f>
        <v>76500</v>
      </c>
      <c r="I6" s="2"/>
    </row>
    <row r="7" spans="1:13" ht="15" customHeight="1" thickBot="1" x14ac:dyDescent="0.35">
      <c r="A7" s="26" t="s">
        <v>16</v>
      </c>
      <c r="B7" s="27"/>
      <c r="C7" s="27"/>
      <c r="D7" s="27"/>
      <c r="E7" s="28"/>
      <c r="F7" s="20">
        <f>K2</f>
        <v>122400</v>
      </c>
      <c r="I7" s="2"/>
    </row>
    <row r="8" spans="1:13" ht="15" customHeight="1" thickBot="1" x14ac:dyDescent="0.35">
      <c r="A8" s="23" t="s">
        <v>17</v>
      </c>
      <c r="B8" s="24"/>
      <c r="C8" s="24"/>
      <c r="D8" s="24"/>
      <c r="E8" s="25"/>
      <c r="F8" s="17">
        <f>SUM(F5+F6+F7)</f>
        <v>351900</v>
      </c>
      <c r="I8" s="2"/>
    </row>
    <row r="9" spans="1:13" ht="15" customHeight="1" thickBot="1" x14ac:dyDescent="0.35">
      <c r="I9" s="2"/>
    </row>
    <row r="10" spans="1:13" ht="15" customHeight="1" thickBot="1" x14ac:dyDescent="0.35">
      <c r="A10" s="21" t="s">
        <v>19</v>
      </c>
      <c r="B10" s="22"/>
      <c r="C10" s="22"/>
      <c r="D10" s="22"/>
      <c r="E10" s="22"/>
      <c r="F10" s="22"/>
      <c r="G10" s="22"/>
      <c r="H10" s="22"/>
      <c r="I10" s="17">
        <f>I2</f>
        <v>91214.7</v>
      </c>
    </row>
    <row r="11" spans="1:13" ht="14.4" thickBot="1" x14ac:dyDescent="0.35">
      <c r="A11" s="21" t="s">
        <v>15</v>
      </c>
      <c r="B11" s="22"/>
      <c r="C11" s="22"/>
      <c r="D11" s="22"/>
      <c r="E11" s="22"/>
      <c r="F11" s="22"/>
      <c r="G11" s="22"/>
      <c r="H11" s="22"/>
      <c r="I11" s="18">
        <f>J2</f>
        <v>76500</v>
      </c>
    </row>
    <row r="12" spans="1:13" ht="14.4" thickBot="1" x14ac:dyDescent="0.35">
      <c r="A12" s="21" t="s">
        <v>16</v>
      </c>
      <c r="B12" s="22"/>
      <c r="C12" s="22"/>
      <c r="D12" s="22"/>
      <c r="E12" s="22"/>
      <c r="F12" s="22"/>
      <c r="G12" s="22"/>
      <c r="H12" s="22"/>
      <c r="I12" s="17">
        <f>K2</f>
        <v>122400</v>
      </c>
    </row>
    <row r="13" spans="1:13" ht="14.4" thickBot="1" x14ac:dyDescent="0.35">
      <c r="A13" s="21" t="s">
        <v>20</v>
      </c>
      <c r="B13" s="22"/>
      <c r="C13" s="22"/>
      <c r="D13" s="22"/>
      <c r="E13" s="22"/>
      <c r="F13" s="22"/>
      <c r="G13" s="22"/>
      <c r="H13" s="22"/>
      <c r="I13" s="19">
        <f>SUM(I10+I11+I12)</f>
        <v>290114.7</v>
      </c>
    </row>
    <row r="15" spans="1:13" x14ac:dyDescent="0.3">
      <c r="I15" s="11">
        <v>290114.7</v>
      </c>
    </row>
  </sheetData>
  <mergeCells count="15">
    <mergeCell ref="K2:K4"/>
    <mergeCell ref="L2:L4"/>
    <mergeCell ref="F2:F4"/>
    <mergeCell ref="I2:I4"/>
    <mergeCell ref="J2:J4"/>
    <mergeCell ref="B2:B4"/>
    <mergeCell ref="A2:A4"/>
    <mergeCell ref="A11:H11"/>
    <mergeCell ref="A12:H12"/>
    <mergeCell ref="A13:H13"/>
    <mergeCell ref="A5:E5"/>
    <mergeCell ref="A6:E6"/>
    <mergeCell ref="A7:E7"/>
    <mergeCell ref="A8:E8"/>
    <mergeCell ref="A10:H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fac simile scheda offerta eco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Belli Letizia</dc:creator>
  <cp:lastModifiedBy>Belli Letizia</cp:lastModifiedBy>
  <dcterms:created xsi:type="dcterms:W3CDTF">2023-08-23T13:15:52Z</dcterms:created>
  <dcterms:modified xsi:type="dcterms:W3CDTF">2024-03-12T16:10:14Z</dcterms:modified>
</cp:coreProperties>
</file>