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I:\Dipartimenti\D0008\C0027_Acquisti_Aziendali\Personali\greta_mengozzi\Gare\VETERINARIA\5 Disciplinare e allegati\"/>
    </mc:Choice>
  </mc:AlternateContent>
  <xr:revisionPtr revIDLastSave="0" documentId="13_ncr:1_{D55A43A8-6997-4007-BD84-E2B91451E2B0}" xr6:coauthVersionLast="47" xr6:coauthVersionMax="47" xr10:uidLastSave="{00000000-0000-0000-0000-000000000000}"/>
  <bookViews>
    <workbookView xWindow="-120" yWindow="-120" windowWidth="29040" windowHeight="15840" xr2:uid="{E0E3CB05-60DC-4226-A4F5-477FF3F11224}"/>
  </bookViews>
  <sheets>
    <sheet name="Modulo scheda offerta economica" sheetId="1" r:id="rId1"/>
    <sheet name="giustificativ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6" i="1" l="1"/>
  <c r="I53" i="1"/>
  <c r="I50" i="1"/>
  <c r="I49" i="1"/>
  <c r="I48" i="1"/>
  <c r="I46" i="1"/>
  <c r="I43" i="1"/>
  <c r="I44" i="1"/>
  <c r="I45" i="1"/>
  <c r="I42" i="1"/>
  <c r="I38" i="1"/>
  <c r="I32" i="1"/>
  <c r="I33" i="1"/>
  <c r="I34" i="1"/>
  <c r="I35" i="1"/>
  <c r="I36" i="1"/>
  <c r="I37" i="1"/>
  <c r="I31" i="1"/>
  <c r="I29" i="1"/>
  <c r="I27" i="1"/>
  <c r="I26" i="1"/>
  <c r="I24" i="1"/>
  <c r="I20" i="1"/>
  <c r="I21" i="1"/>
  <c r="I22" i="1"/>
  <c r="I23" i="1"/>
  <c r="I3" i="1"/>
  <c r="G56" i="1"/>
  <c r="G53" i="1"/>
  <c r="G50" i="1"/>
  <c r="G49" i="1"/>
  <c r="G48" i="1"/>
  <c r="G46" i="1"/>
  <c r="G45" i="1"/>
  <c r="G44" i="1"/>
  <c r="G43" i="1"/>
  <c r="G42" i="1"/>
  <c r="G38" i="1"/>
  <c r="G37" i="1"/>
  <c r="G36" i="1"/>
  <c r="G35" i="1"/>
  <c r="G34" i="1"/>
  <c r="G33" i="1"/>
  <c r="G32" i="1"/>
  <c r="G31" i="1"/>
  <c r="G29" i="1"/>
  <c r="G27" i="1"/>
  <c r="G26" i="1"/>
  <c r="G24" i="1"/>
  <c r="G23" i="1"/>
  <c r="G22" i="1"/>
  <c r="G21" i="1"/>
  <c r="G20" i="1"/>
  <c r="G19" i="1"/>
  <c r="G18" i="1"/>
  <c r="G17" i="1"/>
  <c r="G16" i="1"/>
  <c r="G15" i="1"/>
  <c r="G14" i="1"/>
  <c r="G13" i="1"/>
  <c r="G12" i="1"/>
  <c r="G11" i="1"/>
  <c r="G10" i="1"/>
  <c r="G9" i="1"/>
  <c r="G8" i="1"/>
  <c r="G7" i="1"/>
  <c r="G3" i="1"/>
  <c r="G2" i="1"/>
  <c r="I14" i="1"/>
  <c r="I15" i="1"/>
  <c r="I16" i="1"/>
  <c r="I17" i="1"/>
  <c r="I18" i="1"/>
  <c r="I19" i="1"/>
  <c r="I13" i="1"/>
  <c r="I11" i="1"/>
  <c r="I10" i="1"/>
  <c r="I9" i="1"/>
  <c r="I8" i="1"/>
  <c r="I7" i="1"/>
  <c r="I2" i="1"/>
</calcChain>
</file>

<file path=xl/sharedStrings.xml><?xml version="1.0" encoding="utf-8"?>
<sst xmlns="http://schemas.openxmlformats.org/spreadsheetml/2006/main" count="196" uniqueCount="124">
  <si>
    <t xml:space="preserve"> Numero LOTTO</t>
  </si>
  <si>
    <t>Descrizione del prodotto</t>
  </si>
  <si>
    <t>U.M.</t>
  </si>
  <si>
    <t>Denominazione commerciale prodotto</t>
  </si>
  <si>
    <t>CND</t>
  </si>
  <si>
    <t>Prezzo unitario OFFERTO</t>
  </si>
  <si>
    <t>a</t>
  </si>
  <si>
    <t>rif</t>
  </si>
  <si>
    <t xml:space="preserve"> % IVA</t>
  </si>
  <si>
    <t>N. Pezzi per cfz</t>
  </si>
  <si>
    <t>Codice prodotto fornitore</t>
  </si>
  <si>
    <t>Produttore</t>
  </si>
  <si>
    <t>Codice prodotto produttore</t>
  </si>
  <si>
    <t>N. repertorio</t>
  </si>
  <si>
    <t>Classe di rischio</t>
  </si>
  <si>
    <t>UDI</t>
  </si>
  <si>
    <t>Prezzo per U.M I.E.</t>
  </si>
  <si>
    <t xml:space="preserve">Schema OFFERTA ECONOMICA </t>
  </si>
  <si>
    <t xml:space="preserve">INTESTAZIONE OPERATORE ECONOMICO </t>
  </si>
  <si>
    <t>Il sottoscritto</t>
  </si>
  <si>
    <t>nato il</t>
  </si>
  <si>
    <t>in qualità di</t>
  </si>
  <si>
    <t>dell'operatore economico</t>
  </si>
  <si>
    <t>con sede in</t>
  </si>
  <si>
    <t>con codice fiscale  n.</t>
  </si>
  <si>
    <t>e partita IVA n.</t>
  </si>
  <si>
    <t>Tel. N.</t>
  </si>
  <si>
    <t>Fax N.</t>
  </si>
  <si>
    <t xml:space="preserve">Partecipante quale: </t>
  </si>
  <si>
    <t>o   Impresa singola</t>
  </si>
  <si>
    <t>ovvero</t>
  </si>
  <si>
    <t xml:space="preserve">o      Consorzio </t>
  </si>
  <si>
    <t>o           Impresa capogruppo del costituendo R.T.I/Consorzio/imprese riunite in rete</t>
  </si>
  <si>
    <t>o           Impresa capogruppo del già costituito R.T.I/Consorzio/imprese riunite in rete</t>
  </si>
  <si>
    <t xml:space="preserve">in relazione alla procedura di gara in oggetto, dichiara sotto la propria responsabilità di avere preso conoscenza sia di tutte le caratteristiche tecnico/funzionali prescritte nel CAPITOLATO e relativi allegati, nonchè di tutte le condizioni contrattuali. </t>
  </si>
  <si>
    <t>Premesso quanto sopra, il sottoscritto, in nome e per conto dell’offerente rappresentato,</t>
  </si>
  <si>
    <t>1.   PRESENTA</t>
  </si>
  <si>
    <t xml:space="preserve">l'offerta economica (IVA esclusa), di cui al presente e al successivo foglio 
</t>
  </si>
  <si>
    <t>impegnandosi ad eseguire la fornitura oggetto dell'appalto a codesta AUSL, alle condizioni e con le modalità richieste nella documentazione di gara, nessuna esclusa.</t>
  </si>
  <si>
    <t>2.   DICHIARA</t>
  </si>
  <si>
    <t>- che nel redigere l’offerta, la ditta ha tenuto conto degli obblighi e di tutti i conseguenti oneri connessi alle disposizioni in materia di sicurezza e di protezione dei lavoratori, nonché alle condizioni del lavoro;</t>
  </si>
  <si>
    <t xml:space="preserve">- (nel caso di R.T.I./Consorzio/imprese riunite in rete), di confermare le quote di partecipazione/esecuzione del servizio da parte delle singole imprese così come indicato nel DGUE; </t>
  </si>
  <si>
    <t>- ai sensi dell'art. 47 del d.P.R. 445/2000 fornisce specifica indicazione della incidenza percentuale stimata delle seguenti voci in ordine alla formulazione dell'offerta:</t>
  </si>
  <si>
    <t>Voci</t>
  </si>
  <si>
    <t xml:space="preserve">incidenza % stimata </t>
  </si>
  <si>
    <t>Spese per mano d'opera e forza lavoro impiegata</t>
  </si>
  <si>
    <t>Spese inerenti le attrezzature (ammortamenti, canoni manutentivi, materiale di consumo, ecc..)</t>
  </si>
  <si>
    <t>Spese per materie prime</t>
  </si>
  <si>
    <t>Spese generali di gestione organizzativa e amministrativa</t>
  </si>
  <si>
    <t>Spese per sicurezza sul lavoro nel rispetto del T.U. D.Lgs. 81/2008 (compatibili con quanto indicato nell’apposita dichiarazione)</t>
  </si>
  <si>
    <t>Altri oneri (eventuale)</t>
  </si>
  <si>
    <t>Utile d’esercizio</t>
  </si>
  <si>
    <t>PREZZO TOTALE</t>
  </si>
  <si>
    <t>(Luogo e data)</t>
  </si>
  <si>
    <t>Timbro e firma per esteso del Legale rappresentante</t>
  </si>
  <si>
    <t>lì</t>
  </si>
  <si>
    <t>Fabbisogno per 36 mesi</t>
  </si>
  <si>
    <t>Importo base d'asta per 36 mesi I.E.</t>
  </si>
  <si>
    <t>Valore triennale OFFERTO</t>
  </si>
  <si>
    <t xml:space="preserve">Ago mesoterapia attacco LUER LOCK 27G x X 1 ½ 0,40  mm X 13 mm </t>
  </si>
  <si>
    <t>a)</t>
  </si>
  <si>
    <t>Aghi da prelievo sterili in acciaio inox a doppia punta con valvola per prelievi multipli, confezionati singolarmente, realizzati con mozzo in polipropilene ad ago avvitato compatibile con tutti i supporti disponibili e cannula in acciaio inox   MISURE 18G X 1 ½, 1,20 mm  (con tolleranza +/- 0,1 mm ) x 38 mm (con tolleranza + 1,5/-2,5)</t>
  </si>
  <si>
    <t>b)</t>
  </si>
  <si>
    <t>Aghi da prelievo sterili in acciaio inox a doppia punta con valvola per prelievi multipli, confezionati singolarmente, realizzati con mozzo in polipropilene ad ago avvitato compatibile con tutti i supporti disponibili e cannula in acciaio inox MISURE 20G  X 1 ½, 0,9 mm (con tolleranza  +0,02-0,04) x 38 mm con (tolleranza+1,5-2,5)</t>
  </si>
  <si>
    <t>c)</t>
  </si>
  <si>
    <t>Aghi da prelievo sterili in acciaio inox a doppia punta con valvola per prelievi multipli, confezionati singolarmente, realizzati con mozzo in polipropilene ad ago avvitato compatibile con tutti i supporti disponibili e cannula in acciaio inox  MISURE 21G X 1 ½, 0,8 mm (con tolleranza +0.12) x 38 mm (con tolleranza+1,5-2,5)</t>
  </si>
  <si>
    <t>d)</t>
  </si>
  <si>
    <t>Camicia/Portaprovetta monouso per l’accesso venoso periferico compatibile con tutti i dispositivi disponibili, da utilizzare in combinazione ad un ago per prelievo venoso sottovuoto singolo o multiplo. Compatibile con i riferimenti precedenti</t>
  </si>
  <si>
    <t>Coltello trinciante cm 30 spessore 5 cm, in acciaio inox</t>
  </si>
  <si>
    <t>Copriscarpa calzare polietilene pesante con elastico o laccio di fissaggio, preferibilmente con superficie ruvida,  spessore mm.0,9 (90 micron) lunghezza piede: cm 38 altezza: cm 51</t>
  </si>
  <si>
    <t>Cucchiaio prelievo tronco encefalico obex bovini lunghezza cm.22 (+/- 5% tolleranza)</t>
  </si>
  <si>
    <t>Cucchiaio prelievo tronco encefalico obex ovini lunghezza 14,5 cm (+/- 5% tolleranza)</t>
  </si>
  <si>
    <t>Cutimetro a molla c/indicatore a orologio, impugnatura a pistola, in acciaio</t>
  </si>
  <si>
    <t>Frustone accalappiacani, lunghezza 152 cm, asta in materiale resistente (preferibilmente acciaio) cavo in acciaio inox con cappio a sgancio rapido Impugnatura in materiale plastico, anti-strangolamento</t>
  </si>
  <si>
    <t>Guanti  apicoltore pelle taglie 6/7/8/9/10/11, modello lungo a
proteggere il polso e manichetta esterna in cotone con elastici</t>
  </si>
  <si>
    <t>Kit applicazione microchip mini con siringa per identificazione animali d’affezione, conforme alle norme ISO 11784/11785, RFID FDX-B (Full Duplex) transponder passivo frequenza operativa 134,20 kHz. Incorporato in una capsula di vetro biocompatibile in silicato di soda lime (BIOGLASS 8625), Misure: Ø 1,25 mm e Lunghezza 7 mm, per dispositivi impiantabili (o equivalenti) dotato di etichette autoadesive riportanti il codice a barre del microchip. La numerazione deve iniziare con 380 (identificativo della nazione Italia per i cani)</t>
  </si>
  <si>
    <t xml:space="preserve">Kit tampone tipo soprascarpa sterili per il prelievo su grandi superfici formulato con tessuto elasticizzato e resistente allo strappo, ad alta capacità di raccolta ed assorbimento liquidi per Prelievi salmonelle in allevamento, confezionamento al paio, con provetta di soluzione umettante ‘peptone buffered water’ (UNI EN ISO 6579, e UNI EN ISO 21528-1) e n°1 blender sterile per la gestione del materiale campionato fino al laboratorio. </t>
  </si>
  <si>
    <t>Laccio serramuso contenzione suini ad asta con manico in acciaio inox lunghezza 60 Cm,  con fermo e impugnature antiscivolo</t>
  </si>
  <si>
    <t>Laccio serramuso contenzione suini, stringimascella trops in acciaio flessibile, diametro anello di rilascio 12 cm con manico in plastica</t>
  </si>
  <si>
    <t>Lanciaboli, cm.37 con tubo in acciao inox, con n. 3 “ teste ” adattatori per boli da 20/50/70 gr in materiale robusto;  atraumatico;  con richiamo automatico del mandrino di spinta;  con la parte apicale (testa) intercambiabile e atta a contenere il bolo priva di spigoli vivi o parti taglienti che potrebbero danneggiare gli animali. Confezione da tre tesiste intercambiabili</t>
  </si>
  <si>
    <t>Lettore portatile microchip per piccoli animali Compatibilità ISO 11784/5 FDX-A, FDX-B, HDX, EM4102 Distanza di lettura Fino a 15 cm a secondo del tipo di transponder preferibilmente con batteria usa e getta</t>
  </si>
  <si>
    <t>Lettore microchip per grandi animali compatibile Normative ISO 11784 &amp; 11785 in grado di leggere microchip che rispondono ai sistemi di trasmissione con tecnologie FDX-A,, HDX, EM4102 FDX-B, HDX e HDX Industriale e che permette di effettuare la lettura ad una maggiore distanza dall’animale (&gt; 15 cm), interfaccia USB</t>
  </si>
  <si>
    <t>Guanti anti-morso per la manipolazione degli animali, (preferibilmente in pelle-cuoio) resistenti alla penetrazione a protezione completa del braccio varie misure (S, M, L, XL, XXL)</t>
  </si>
  <si>
    <t>Guanto monouso a braccio lungo per inseminazione artificiale in plastica varie misure (S, M, L, XXL)</t>
  </si>
  <si>
    <t>Matita marcatura bestiame,vite girevole, di diversi colori</t>
  </si>
  <si>
    <t>Marche auricolari a bottone per suini con numerazione progressiva in poliuretano, diametro 30 mm</t>
  </si>
  <si>
    <t>Pinza applicazione marche auricolari, obbligatoriamente compatibile con tutte le marche di identificazione individuali</t>
  </si>
  <si>
    <t>Rete di cattura per animali di piccola e media taglia,  antigroviglio con asta telescopica da 93 cm chiusa, aperta m. 1,70, con apertura rete cm 51x43  e lunghezza rete cm 1000, in materiale resistente (preferibilmente alluminio), con meccanismo di chiusura, lunghezzza totale asta + rete cm 145-220, peso inferiore Kg 2.</t>
  </si>
  <si>
    <t>Scatola porta provette in cartone multistrato 125x110x115mm con fustelle portaprovette, compatibile con n.20 provette da 10 ml Ø 16 mm x 100 mm altezza</t>
  </si>
  <si>
    <t>Scatola porta provette in cartone multistrato 225x225x110mm con fustelle portaprovette, compatibile con n.100 provette da 10 ml Ø 16 mm x 100 mm altezza</t>
  </si>
  <si>
    <t xml:space="preserve">Siringa automatica ad uso veterinario attacco LUER LOCK con volume di uscita regolabile per somministrazione farmaci e capacità 3CC, con impugnatura a pistola </t>
  </si>
  <si>
    <t>Siringa automatica ad uso veterinario per tubercolina attacco LUER LOCK volume uscita ml 0,1, capacità 1 CC, con impugnatura a pistola</t>
  </si>
  <si>
    <t>Tampone a secco per influenza aviaria, asta in alluminio lunghezza mm 150, punta in ovatta diametro mm 1</t>
  </si>
  <si>
    <t xml:space="preserve">Tamponi sterili con terreno di trasporto AMIES agar gel chiaro con carbone, asta in plastica, provetta Ø12x150 mm puntale in rayon </t>
  </si>
  <si>
    <t>Tamponi sterili con asta in alluminio e testa in cotone inseriti in una provetta in polipropilene di dimensioni Ø12x150mm,  in confezione singola.</t>
  </si>
  <si>
    <t>Tamponi per il campionamento di superfici costituiti da Spugna 3,8 x 7,6 CM pre-idratata con soluzione tampone neutralizzante e priva di biocidi, con supporto in plastica e sacchetto sterile per il trasporto</t>
  </si>
  <si>
    <t xml:space="preserve">Termometro digitale per grandi animali ad alta velocità, Impermeabile, misurazione in gradi centigradi, sonda lunga 14 CM, alta precisione </t>
  </si>
  <si>
    <t>Tosatrice  ricaricabile ad uso veterinario  comprensiva di testina (altezza taglio 0,7 – 3 mm), custodia e dock di ricarica o cavo di ricarica, batteria di ricambio e rialzi (3, 6, 9, 12 mm)</t>
  </si>
  <si>
    <t xml:space="preserve">  Tosatrice a filo per ambulatorio veterinario con custodia e testina con altezza taglio mm 0 – 0,25, peso inferiore a 600 gr </t>
  </si>
  <si>
    <t xml:space="preserve">Testine per tosatrici ricaricabili in acciaio inox con sistema di sgancio rapido, larghezza di taglio 46 mm, altezza taglio regolabile 0,7 – 3 mm (regolazioni intermedie mm 2,4, - 1,9 – 1,3) o compatibili   </t>
  </si>
  <si>
    <t>Testine per tosatrici in acciaio inox compatibili con sistemi di aggancio snap-on altezza taglio 0 – 0,25 mm</t>
  </si>
  <si>
    <t>Testine per tosatrici in acciaio inox compatibili con sistemi di aggancio A5 altezza di taglio 0 – 0,25</t>
  </si>
  <si>
    <t>Pettini in ceramica per tosatrici compatibili con sistemi di aggancio A5 misura media (mm 40)</t>
  </si>
  <si>
    <t xml:space="preserve">Tuta apilcoltore astronauta misure: M, L, XL, XXL, 3XL materiale cotone adatto alla protezione dell'operatore </t>
  </si>
  <si>
    <t>Tuta in polipropilene 40g colore blu scuro o verde scuro con cappuccio ed elastici a polsi e caviglie taglia misura: S/L/XXL/3XL/5XL</t>
  </si>
  <si>
    <t>Disinfettante ad uso veterinario (presidio medico chirurgico – Complesso potassio perossimonosolfato+acido malico+acido sulfamico +dodecilbenzensulfonato+sodio esametafosfato) per allevamenti, locali e attrezzature zootecniche, attivo contro batteri (inclusi i micobatteri), virus, funghi, spore, con meccanismo di azione ossidante sulle proteine ed i componenti cellulari, di rottura della membrana cellulare e inibizione del sistema enzimatico, compatibile con i materiali utilizzati in campo veterinario (acciaio, plastica, gomma) confezione kg 1</t>
  </si>
  <si>
    <t>Sacco per recupero salme dotato di sei maniglie con sistema di chiusura a cerniera lampo in materiale plastico resistente (carico &gt; 120 kg) e a tenuta stagna misure cm 220x100.</t>
  </si>
  <si>
    <t>Contenitori rigidi multiuso  impilabili per sottoprodotti di origine animale (cat. 1, 2, 3) in materiale plastico resistente da L 50/60 di capacità con sistema di chiusura  a cravatta incluso coperchio e  guarnizione</t>
  </si>
  <si>
    <t>Contenitori rigidi multiuso  impilabili per sottoprodotti di origine animale (cat. 1, 2, 3) in materiale plastico resistente da L 100/120 di capacità con sistema di chiusura  a cravatta incluso coperchio e  guarnizione</t>
  </si>
  <si>
    <t>Pompa spray a precompressione con capacità totale del recipiente da 5/6 lt e pressione di esercizio di 3 bar, Guarnizioni AntiAcido,  corredata di tubo flessibile, lancia con polverizzatore regolabile e valvola di scarico pressione</t>
  </si>
  <si>
    <t>Asta telescopica 3 mt leggera in alluminio anodizzato, diametro tubo mm 25-28 - 2 allungamenti - Lunghezza da chiusa 1,54 m - Peso 1,00 Kg Provvista di un attacco universale conico</t>
  </si>
  <si>
    <t>Buste di sicurezza antimanomissione realizzate in materiale coestruso bianco/nero LDPE opaco spessore 70 my, senza ricevuta staccabile, resistenti al caldo e al congelamento, Nastro di sicurezza altezza 45mm, personalizzabili con stampa (Allegato 1) saldature riportanti la dicitura ‘AZ. USL della Romagna’,  dimensione mm 195x295</t>
  </si>
  <si>
    <t>Buste di sicurezza antimanomissione realizzate in materiale coestruso bianco/nero LDPE opaco spessore 70 my, senza ricevuta staccabile, resistenti al caldo e al congelamento,Nastro di sicurezza altezza 45mm, personalizzabili con stampa (Allegato 1), saldature riportanti la dicitura ‘AZ. USL della Romagna’, dimensione mm 510x335</t>
  </si>
  <si>
    <t xml:space="preserve">Sigilli di sicurezza antimanomissione monouso con filamento cilindrico diametro 2,3 mm e talloncino dimensioni 22x40 mm  in High quality food grade polypropylene, molla di chiusura in Acciaio Galvanizzato personalizzabili con logo Az.USL della Romagna (Allegato 2) e numerazione progressiva sul talloncino, regolabili per la chiusura di sacchi e big-bag, con carico di rottura kg 15 (a 20 °C), lunghezza totale  385 mm </t>
  </si>
  <si>
    <t>Cucchiai monouso in PS bianco e sterilizzati a raggi gamma capienza 10 ml lunghezza 170 mm</t>
  </si>
  <si>
    <t>Sessole sterili In PS bianco Confezionate singolarmente Sterilizzate a raggi gamma lunghezza 205 mm</t>
  </si>
  <si>
    <t>Campionatori a immersione in PP lunghezza 275 mm diametro 52 mm contenitore con Tappo a vite capacità 125 ml</t>
  </si>
  <si>
    <t>Passaporti per piccoli animali come da formato attuale presente nel REGOLAMENTO DI ESECUZIONE (UE) N. 577/2013, opuscoli (f.to cm. 10x15,20 chiuso, f.to cm. 20x15,2 aperto) composti da copertina + n. 24 pagine interne, stampa in quadricromia, cuciti a quaderno con punto metallico. Numerazione a partire da un numero specifico diverso per i quattro ambiti contenente la dicitura IT 080 XXX e personalizzati per ogni ambito alla pagina 7 secondo modifica indicata nel Capitolato Tecnico (Allegati 3-4-5-6)</t>
  </si>
  <si>
    <t>Pezzo</t>
  </si>
  <si>
    <t>Paio</t>
  </si>
  <si>
    <t>Kit</t>
  </si>
  <si>
    <t>Confezione</t>
  </si>
  <si>
    <t>kg</t>
  </si>
  <si>
    <t xml:space="preserve">PROCEDURA APERTA PER LA FORNITURA DI PRODOTTI NECESSARI PER ATTIVITA' VETERINARIA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</si>
</sst>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 _€"/>
  </numFmts>
  <fonts count="8" x14ac:knownFonts="1">
    <font>
      <sz val="11"/>
      <color theme="1"/>
      <name val="Calibri"/>
      <family val="2"/>
      <scheme val="minor"/>
    </font>
    <font>
      <sz val="9"/>
      <color theme="1"/>
      <name val="Calibri"/>
      <family val="2"/>
      <scheme val="minor"/>
    </font>
    <font>
      <b/>
      <sz val="9"/>
      <color theme="1"/>
      <name val="Calibri"/>
      <family val="2"/>
      <scheme val="minor"/>
    </font>
    <font>
      <sz val="11"/>
      <color theme="1"/>
      <name val="Calibri"/>
      <family val="2"/>
      <scheme val="minor"/>
    </font>
    <font>
      <b/>
      <sz val="8"/>
      <name val="Calibri"/>
      <family val="2"/>
    </font>
    <font>
      <b/>
      <sz val="9"/>
      <name val="Calibri"/>
      <family val="2"/>
    </font>
    <font>
      <b/>
      <sz val="11"/>
      <name val="Calibri"/>
      <family val="2"/>
      <scheme val="minor"/>
    </font>
    <font>
      <sz val="9"/>
      <color theme="1"/>
      <name val="Calibri"/>
      <family val="2"/>
    </font>
  </fonts>
  <fills count="6">
    <fill>
      <patternFill patternType="none"/>
    </fill>
    <fill>
      <patternFill patternType="gray125"/>
    </fill>
    <fill>
      <patternFill patternType="solid">
        <fgColor theme="9" tint="0.59999389629810485"/>
        <bgColor indexed="64"/>
      </patternFill>
    </fill>
    <fill>
      <patternFill patternType="solid">
        <fgColor theme="7" tint="0.79998168889431442"/>
        <bgColor indexed="64"/>
      </patternFill>
    </fill>
    <fill>
      <patternFill patternType="solid">
        <fgColor indexed="42"/>
        <bgColor indexed="27"/>
      </patternFill>
    </fill>
    <fill>
      <patternFill patternType="solid">
        <fgColor theme="0"/>
        <bgColor indexed="64"/>
      </patternFill>
    </fill>
  </fills>
  <borders count="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bottom/>
      <diagonal/>
    </border>
  </borders>
  <cellStyleXfs count="2">
    <xf numFmtId="0" fontId="0" fillId="0" borderId="0"/>
    <xf numFmtId="44" fontId="3" fillId="0" borderId="0" applyFont="0" applyFill="0" applyBorder="0" applyAlignment="0" applyProtection="0"/>
  </cellStyleXfs>
  <cellXfs count="48">
    <xf numFmtId="0" fontId="0" fillId="0" borderId="0" xfId="0"/>
    <xf numFmtId="0" fontId="0" fillId="0" borderId="0" xfId="0" applyAlignment="1">
      <alignment horizontal="center" vertical="center"/>
    </xf>
    <xf numFmtId="164" fontId="0" fillId="0" borderId="0" xfId="0" applyNumberFormat="1"/>
    <xf numFmtId="44" fontId="0" fillId="0" borderId="0" xfId="0" applyNumberFormat="1"/>
    <xf numFmtId="44" fontId="0" fillId="0" borderId="0" xfId="1" applyFont="1"/>
    <xf numFmtId="44" fontId="1" fillId="0" borderId="2" xfId="1" applyFont="1" applyBorder="1" applyAlignment="1">
      <alignment horizontal="center" vertical="center"/>
    </xf>
    <xf numFmtId="0" fontId="1" fillId="0" borderId="2" xfId="0" applyFont="1" applyBorder="1"/>
    <xf numFmtId="0" fontId="1" fillId="0" borderId="2" xfId="0" applyFont="1" applyBorder="1" applyAlignment="1">
      <alignment horizontal="left" vertical="center" wrapText="1"/>
    </xf>
    <xf numFmtId="1" fontId="1" fillId="0" borderId="2" xfId="0" applyNumberFormat="1" applyFont="1" applyBorder="1"/>
    <xf numFmtId="1" fontId="5" fillId="2" borderId="2" xfId="0" applyNumberFormat="1" applyFont="1" applyFill="1" applyBorder="1" applyAlignment="1">
      <alignment horizontal="center" vertical="center" wrapText="1"/>
    </xf>
    <xf numFmtId="1" fontId="4" fillId="2" borderId="4" xfId="0" applyNumberFormat="1" applyFont="1" applyFill="1" applyBorder="1" applyAlignment="1">
      <alignment horizontal="center" vertical="center" wrapText="1"/>
    </xf>
    <xf numFmtId="44" fontId="2" fillId="2" borderId="2" xfId="1" applyFont="1" applyFill="1" applyBorder="1" applyAlignment="1">
      <alignment horizontal="center" vertical="center" wrapText="1"/>
    </xf>
    <xf numFmtId="44" fontId="1" fillId="0" borderId="2" xfId="1" applyFont="1" applyBorder="1"/>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center"/>
    </xf>
    <xf numFmtId="44" fontId="2" fillId="3" borderId="2" xfId="1" applyFont="1" applyFill="1" applyBorder="1" applyAlignment="1">
      <alignment horizontal="center" vertical="center" wrapText="1"/>
    </xf>
    <xf numFmtId="164" fontId="2" fillId="3" borderId="2" xfId="0" applyNumberFormat="1" applyFont="1" applyFill="1" applyBorder="1" applyAlignment="1">
      <alignment horizontal="center" vertical="center" wrapText="1"/>
    </xf>
    <xf numFmtId="44" fontId="2" fillId="3" borderId="2" xfId="0" applyNumberFormat="1" applyFont="1" applyFill="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center"/>
    </xf>
    <xf numFmtId="0" fontId="7" fillId="0" borderId="6" xfId="0" applyFont="1" applyBorder="1" applyAlignment="1">
      <alignment horizontal="left" vertical="center" wrapText="1"/>
    </xf>
    <xf numFmtId="0" fontId="1" fillId="5" borderId="2" xfId="0" applyFont="1" applyFill="1" applyBorder="1" applyAlignment="1">
      <alignment horizontal="center" vertical="center"/>
    </xf>
    <xf numFmtId="0" fontId="1" fillId="5" borderId="2" xfId="0" applyFont="1" applyFill="1" applyBorder="1" applyAlignment="1">
      <alignment horizontal="left" vertical="center" wrapText="1"/>
    </xf>
    <xf numFmtId="44" fontId="1" fillId="0" borderId="2" xfId="1" applyFont="1" applyFill="1" applyBorder="1" applyAlignment="1">
      <alignment horizontal="center" vertical="center"/>
    </xf>
    <xf numFmtId="44" fontId="1" fillId="5" borderId="2" xfId="1" applyFont="1" applyFill="1" applyBorder="1" applyAlignment="1">
      <alignment horizontal="center" vertical="center"/>
    </xf>
    <xf numFmtId="44" fontId="1" fillId="0" borderId="2" xfId="1" applyFont="1" applyBorder="1" applyAlignment="1">
      <alignment vertical="center"/>
    </xf>
    <xf numFmtId="0" fontId="1" fillId="0" borderId="2" xfId="1" applyNumberFormat="1" applyFont="1" applyBorder="1" applyAlignment="1">
      <alignment horizontal="center" vertical="center"/>
    </xf>
    <xf numFmtId="44" fontId="0" fillId="0" borderId="2" xfId="1" applyFont="1" applyBorder="1"/>
    <xf numFmtId="0" fontId="0" fillId="0" borderId="2" xfId="0" applyBorder="1"/>
    <xf numFmtId="44" fontId="0" fillId="0" borderId="3" xfId="1" applyFont="1" applyBorder="1" applyAlignment="1">
      <alignment horizontal="center"/>
    </xf>
    <xf numFmtId="44" fontId="0" fillId="0" borderId="1" xfId="1" applyFont="1" applyBorder="1" applyAlignment="1">
      <alignment horizontal="center"/>
    </xf>
    <xf numFmtId="44" fontId="0" fillId="0" borderId="7" xfId="1" applyFont="1" applyBorder="1" applyAlignment="1">
      <alignment horizont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44" fontId="1" fillId="0" borderId="3" xfId="1" applyFont="1" applyBorder="1" applyAlignment="1">
      <alignment horizontal="center" vertical="center"/>
    </xf>
    <xf numFmtId="44" fontId="1" fillId="0" borderId="7" xfId="1" applyFont="1" applyBorder="1" applyAlignment="1">
      <alignment horizontal="center" vertical="center"/>
    </xf>
    <xf numFmtId="44" fontId="1" fillId="0" borderId="1" xfId="1" applyFont="1" applyBorder="1" applyAlignment="1">
      <alignment horizontal="center" vertical="center"/>
    </xf>
    <xf numFmtId="44" fontId="1" fillId="0" borderId="2" xfId="1" applyFont="1" applyBorder="1" applyAlignment="1">
      <alignment horizontal="center"/>
    </xf>
    <xf numFmtId="44" fontId="1" fillId="0" borderId="3" xfId="1" applyFont="1" applyBorder="1" applyAlignment="1">
      <alignment horizontal="center"/>
    </xf>
    <xf numFmtId="44" fontId="1" fillId="0" borderId="7" xfId="1" applyFont="1" applyBorder="1" applyAlignment="1">
      <alignment horizontal="center"/>
    </xf>
    <xf numFmtId="44" fontId="1" fillId="0" borderId="1" xfId="1" applyFont="1" applyBorder="1" applyAlignment="1">
      <alignment horizontal="center"/>
    </xf>
    <xf numFmtId="0" fontId="6" fillId="4" borderId="5" xfId="0" applyFont="1" applyFill="1" applyBorder="1" applyAlignment="1">
      <alignment horizontal="center"/>
    </xf>
    <xf numFmtId="0" fontId="6" fillId="0" borderId="5" xfId="0" applyFont="1" applyBorder="1" applyAlignment="1">
      <alignment wrapText="1"/>
    </xf>
    <xf numFmtId="0" fontId="6" fillId="0" borderId="5" xfId="0" applyFont="1" applyBorder="1" applyAlignment="1">
      <alignment horizontal="center" wrapText="1"/>
    </xf>
    <xf numFmtId="0" fontId="6" fillId="0" borderId="5" xfId="0" applyFont="1" applyBorder="1" applyAlignment="1">
      <alignment horizontal="center" vertical="top" wrapText="1"/>
    </xf>
    <xf numFmtId="9" fontId="6" fillId="0" borderId="5" xfId="0" applyNumberFormat="1" applyFont="1" applyBorder="1" applyAlignment="1">
      <alignment horizontal="center" vertical="top" wrapText="1"/>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82A7-044B-4650-8209-C708B8B98873}">
  <dimension ref="A1:S56"/>
  <sheetViews>
    <sheetView tabSelected="1" workbookViewId="0">
      <selection activeCell="C34" sqref="C34"/>
    </sheetView>
  </sheetViews>
  <sheetFormatPr defaultRowHeight="15" x14ac:dyDescent="0.25"/>
  <cols>
    <col min="2" max="2" width="6.28515625" style="1" customWidth="1"/>
    <col min="3" max="3" width="70.140625" customWidth="1"/>
    <col min="4" max="4" width="7" customWidth="1"/>
    <col min="5" max="5" width="13.140625" style="4" customWidth="1"/>
    <col min="6" max="6" width="11.42578125" style="2" customWidth="1"/>
    <col min="7" max="7" width="17.42578125" style="3" customWidth="1"/>
    <col min="8" max="8" width="12.28515625" style="4" customWidth="1"/>
    <col min="9" max="9" width="14" style="4" customWidth="1"/>
    <col min="10" max="10" width="15.5703125" customWidth="1"/>
    <col min="11" max="11" width="14.140625" customWidth="1"/>
    <col min="12" max="12" width="21" customWidth="1"/>
    <col min="13" max="13" width="13.7109375" customWidth="1"/>
    <col min="14" max="14" width="14.42578125" customWidth="1"/>
    <col min="15" max="15" width="18.7109375" customWidth="1"/>
    <col min="16" max="16" width="12.28515625" customWidth="1"/>
    <col min="17" max="17" width="13" customWidth="1"/>
    <col min="18" max="18" width="13.28515625" customWidth="1"/>
    <col min="19" max="19" width="12.5703125" customWidth="1"/>
  </cols>
  <sheetData>
    <row r="1" spans="1:19" ht="45" customHeight="1" x14ac:dyDescent="0.25">
      <c r="A1" s="13" t="s">
        <v>0</v>
      </c>
      <c r="B1" s="13" t="s">
        <v>7</v>
      </c>
      <c r="C1" s="14" t="s">
        <v>1</v>
      </c>
      <c r="D1" s="14" t="s">
        <v>2</v>
      </c>
      <c r="E1" s="15" t="s">
        <v>16</v>
      </c>
      <c r="F1" s="16" t="s">
        <v>56</v>
      </c>
      <c r="G1" s="17" t="s">
        <v>57</v>
      </c>
      <c r="H1" s="11" t="s">
        <v>5</v>
      </c>
      <c r="I1" s="11" t="s">
        <v>58</v>
      </c>
      <c r="J1" s="9" t="s">
        <v>8</v>
      </c>
      <c r="K1" s="9" t="s">
        <v>9</v>
      </c>
      <c r="L1" s="9" t="s">
        <v>3</v>
      </c>
      <c r="M1" s="9" t="s">
        <v>10</v>
      </c>
      <c r="N1" s="9" t="s">
        <v>11</v>
      </c>
      <c r="O1" s="9" t="s">
        <v>12</v>
      </c>
      <c r="P1" s="9" t="s">
        <v>4</v>
      </c>
      <c r="Q1" s="9" t="s">
        <v>13</v>
      </c>
      <c r="R1" s="9" t="s">
        <v>14</v>
      </c>
      <c r="S1" s="10" t="s">
        <v>15</v>
      </c>
    </row>
    <row r="2" spans="1:19" ht="37.5" customHeight="1" x14ac:dyDescent="0.25">
      <c r="A2" s="18">
        <v>1</v>
      </c>
      <c r="B2" s="18"/>
      <c r="C2" s="19" t="s">
        <v>59</v>
      </c>
      <c r="D2" s="18" t="s">
        <v>118</v>
      </c>
      <c r="E2" s="5">
        <v>0.16</v>
      </c>
      <c r="F2" s="18">
        <v>1500</v>
      </c>
      <c r="G2" s="5">
        <f>E2*F2</f>
        <v>240</v>
      </c>
      <c r="H2" s="12"/>
      <c r="I2" s="12">
        <f>(F2*H2)</f>
        <v>0</v>
      </c>
      <c r="J2" s="6"/>
      <c r="K2" s="6"/>
      <c r="L2" s="6"/>
      <c r="M2" s="6"/>
      <c r="N2" s="6"/>
      <c r="O2" s="6"/>
      <c r="P2" s="6"/>
      <c r="Q2" s="6"/>
      <c r="R2" s="6"/>
      <c r="S2" s="6"/>
    </row>
    <row r="3" spans="1:19" ht="72.75" customHeight="1" x14ac:dyDescent="0.25">
      <c r="A3" s="35">
        <v>2</v>
      </c>
      <c r="B3" s="18" t="s">
        <v>60</v>
      </c>
      <c r="C3" s="7" t="s">
        <v>61</v>
      </c>
      <c r="D3" s="18" t="s">
        <v>118</v>
      </c>
      <c r="E3" s="5">
        <v>7.4999999999999997E-2</v>
      </c>
      <c r="F3" s="18">
        <v>31200</v>
      </c>
      <c r="G3" s="36">
        <f>(E3*F3)+(E4*F4)+(E5*F5)+(E6*F6)</f>
        <v>7782.5000000000009</v>
      </c>
      <c r="H3" s="12"/>
      <c r="I3" s="40">
        <f>(H3*F3)+(H4*F4)+(H5*F5)+(H6*F6)</f>
        <v>0</v>
      </c>
      <c r="J3" s="6"/>
      <c r="K3" s="6"/>
      <c r="L3" s="6"/>
      <c r="M3" s="6"/>
      <c r="N3" s="6"/>
      <c r="O3" s="6"/>
      <c r="P3" s="6"/>
      <c r="Q3" s="6"/>
      <c r="R3" s="6"/>
      <c r="S3" s="6"/>
    </row>
    <row r="4" spans="1:19" ht="51.75" customHeight="1" x14ac:dyDescent="0.25">
      <c r="A4" s="35"/>
      <c r="B4" s="18" t="s">
        <v>62</v>
      </c>
      <c r="C4" s="7" t="s">
        <v>63</v>
      </c>
      <c r="D4" s="18" t="s">
        <v>118</v>
      </c>
      <c r="E4" s="5">
        <v>7.0000000000000007E-2</v>
      </c>
      <c r="F4" s="18">
        <v>75000</v>
      </c>
      <c r="G4" s="37"/>
      <c r="H4" s="12"/>
      <c r="I4" s="41"/>
      <c r="J4" s="6"/>
      <c r="K4" s="6"/>
      <c r="L4" s="6"/>
      <c r="M4" s="6"/>
      <c r="N4" s="6"/>
      <c r="O4" s="6"/>
      <c r="P4" s="6"/>
      <c r="Q4" s="6"/>
      <c r="R4" s="6"/>
      <c r="S4" s="6"/>
    </row>
    <row r="5" spans="1:19" ht="81" customHeight="1" x14ac:dyDescent="0.25">
      <c r="A5" s="35"/>
      <c r="B5" s="18" t="s">
        <v>64</v>
      </c>
      <c r="C5" s="7" t="s">
        <v>65</v>
      </c>
      <c r="D5" s="18" t="s">
        <v>118</v>
      </c>
      <c r="E5" s="5">
        <v>9.5000000000000001E-2</v>
      </c>
      <c r="F5" s="18">
        <v>1500</v>
      </c>
      <c r="G5" s="37"/>
      <c r="H5" s="12"/>
      <c r="I5" s="41"/>
      <c r="J5" s="8"/>
      <c r="K5" s="6"/>
      <c r="L5" s="6"/>
      <c r="M5" s="6"/>
      <c r="N5" s="6"/>
      <c r="O5" s="6"/>
      <c r="P5" s="6"/>
      <c r="Q5" s="6"/>
      <c r="R5" s="6"/>
      <c r="S5" s="6"/>
    </row>
    <row r="6" spans="1:19" ht="68.25" customHeight="1" x14ac:dyDescent="0.25">
      <c r="A6" s="35"/>
      <c r="B6" s="18" t="s">
        <v>66</v>
      </c>
      <c r="C6" s="7" t="s">
        <v>67</v>
      </c>
      <c r="D6" s="18" t="s">
        <v>118</v>
      </c>
      <c r="E6" s="5">
        <v>0.05</v>
      </c>
      <c r="F6" s="18">
        <v>1000</v>
      </c>
      <c r="G6" s="38"/>
      <c r="H6" s="12"/>
      <c r="I6" s="42"/>
      <c r="J6" s="6"/>
      <c r="K6" s="6"/>
      <c r="L6" s="6"/>
      <c r="M6" s="6"/>
      <c r="N6" s="6"/>
      <c r="O6" s="6"/>
      <c r="P6" s="6"/>
      <c r="Q6" s="6"/>
      <c r="R6" s="6"/>
      <c r="S6" s="6"/>
    </row>
    <row r="7" spans="1:19" ht="30" customHeight="1" x14ac:dyDescent="0.25">
      <c r="A7" s="18">
        <v>3</v>
      </c>
      <c r="B7" s="18"/>
      <c r="C7" s="19" t="s">
        <v>68</v>
      </c>
      <c r="D7" s="18" t="s">
        <v>118</v>
      </c>
      <c r="E7" s="5">
        <v>30</v>
      </c>
      <c r="F7" s="18">
        <v>18</v>
      </c>
      <c r="G7" s="5">
        <f>E7*F7</f>
        <v>540</v>
      </c>
      <c r="H7" s="12"/>
      <c r="I7" s="12">
        <f>H7*F7</f>
        <v>0</v>
      </c>
      <c r="J7" s="6"/>
      <c r="K7" s="6"/>
      <c r="L7" s="6"/>
      <c r="M7" s="6"/>
      <c r="N7" s="6"/>
      <c r="O7" s="6"/>
      <c r="P7" s="6"/>
      <c r="Q7" s="6"/>
      <c r="R7" s="6"/>
      <c r="S7" s="6"/>
    </row>
    <row r="8" spans="1:19" ht="36" x14ac:dyDescent="0.25">
      <c r="A8" s="18">
        <v>4</v>
      </c>
      <c r="B8" s="18"/>
      <c r="C8" s="7" t="s">
        <v>69</v>
      </c>
      <c r="D8" s="18" t="s">
        <v>119</v>
      </c>
      <c r="E8" s="5">
        <v>0.38</v>
      </c>
      <c r="F8" s="18">
        <v>48000</v>
      </c>
      <c r="G8" s="5">
        <f t="shared" ref="G8:G49" si="0">E8*F8</f>
        <v>18240</v>
      </c>
      <c r="H8" s="12"/>
      <c r="I8" s="12">
        <f>H8*F8</f>
        <v>0</v>
      </c>
      <c r="J8" s="6"/>
      <c r="K8" s="6"/>
      <c r="L8" s="6"/>
      <c r="M8" s="6"/>
      <c r="N8" s="6"/>
      <c r="O8" s="6"/>
      <c r="P8" s="6"/>
      <c r="Q8" s="6"/>
      <c r="R8" s="6"/>
      <c r="S8" s="6"/>
    </row>
    <row r="9" spans="1:19" ht="24" customHeight="1" x14ac:dyDescent="0.25">
      <c r="A9" s="18">
        <v>5</v>
      </c>
      <c r="B9" s="18"/>
      <c r="C9" s="19" t="s">
        <v>70</v>
      </c>
      <c r="D9" s="18" t="s">
        <v>118</v>
      </c>
      <c r="E9" s="5">
        <v>1.5</v>
      </c>
      <c r="F9" s="18">
        <v>1200</v>
      </c>
      <c r="G9" s="5">
        <f t="shared" si="0"/>
        <v>1800</v>
      </c>
      <c r="H9" s="12"/>
      <c r="I9" s="12">
        <f>H9*F9</f>
        <v>0</v>
      </c>
      <c r="J9" s="6"/>
      <c r="K9" s="6"/>
      <c r="L9" s="6"/>
      <c r="M9" s="6"/>
      <c r="N9" s="6"/>
      <c r="O9" s="6"/>
      <c r="P9" s="6"/>
      <c r="Q9" s="6"/>
      <c r="R9" s="6"/>
      <c r="S9" s="6"/>
    </row>
    <row r="10" spans="1:19" ht="24" customHeight="1" x14ac:dyDescent="0.25">
      <c r="A10" s="18">
        <v>6</v>
      </c>
      <c r="B10" s="18"/>
      <c r="C10" s="19" t="s">
        <v>71</v>
      </c>
      <c r="D10" s="18" t="s">
        <v>118</v>
      </c>
      <c r="E10" s="5">
        <v>1.5</v>
      </c>
      <c r="F10" s="18">
        <v>1000</v>
      </c>
      <c r="G10" s="5">
        <f t="shared" si="0"/>
        <v>1500</v>
      </c>
      <c r="H10" s="12"/>
      <c r="I10" s="12">
        <f>H10*F10</f>
        <v>0</v>
      </c>
      <c r="J10" s="6"/>
      <c r="K10" s="6"/>
      <c r="L10" s="6"/>
      <c r="M10" s="6"/>
      <c r="N10" s="6"/>
      <c r="O10" s="6"/>
      <c r="P10" s="6"/>
      <c r="Q10" s="6"/>
      <c r="R10" s="6"/>
      <c r="S10" s="6"/>
    </row>
    <row r="11" spans="1:19" ht="24" customHeight="1" x14ac:dyDescent="0.25">
      <c r="A11" s="18">
        <v>7</v>
      </c>
      <c r="B11" s="18"/>
      <c r="C11" s="19" t="s">
        <v>72</v>
      </c>
      <c r="D11" s="18" t="s">
        <v>118</v>
      </c>
      <c r="E11" s="5">
        <v>130</v>
      </c>
      <c r="F11" s="18">
        <v>15</v>
      </c>
      <c r="G11" s="5">
        <f t="shared" si="0"/>
        <v>1950</v>
      </c>
      <c r="H11" s="12"/>
      <c r="I11" s="39">
        <f>(H11*F11)+(H12*F12)</f>
        <v>0</v>
      </c>
      <c r="J11" s="6"/>
      <c r="K11" s="6"/>
      <c r="L11" s="6"/>
      <c r="M11" s="6"/>
      <c r="N11" s="6"/>
      <c r="O11" s="6"/>
      <c r="P11" s="6"/>
      <c r="Q11" s="6"/>
      <c r="R11" s="6"/>
      <c r="S11" s="6"/>
    </row>
    <row r="12" spans="1:19" ht="36" x14ac:dyDescent="0.25">
      <c r="A12" s="18">
        <v>8</v>
      </c>
      <c r="B12" s="18"/>
      <c r="C12" s="7" t="s">
        <v>73</v>
      </c>
      <c r="D12" s="18" t="s">
        <v>118</v>
      </c>
      <c r="E12" s="5">
        <v>170</v>
      </c>
      <c r="F12" s="18">
        <v>4</v>
      </c>
      <c r="G12" s="5">
        <f t="shared" si="0"/>
        <v>680</v>
      </c>
      <c r="H12" s="12"/>
      <c r="I12" s="39"/>
      <c r="J12" s="6"/>
      <c r="K12" s="6"/>
      <c r="L12" s="6"/>
      <c r="M12" s="6"/>
      <c r="N12" s="6"/>
      <c r="O12" s="6"/>
      <c r="P12" s="6"/>
      <c r="Q12" s="6"/>
      <c r="R12" s="6"/>
      <c r="S12" s="6"/>
    </row>
    <row r="13" spans="1:19" ht="39" customHeight="1" thickBot="1" x14ac:dyDescent="0.3">
      <c r="A13" s="18">
        <v>9</v>
      </c>
      <c r="B13" s="18"/>
      <c r="C13" s="7" t="s">
        <v>74</v>
      </c>
      <c r="D13" s="18" t="s">
        <v>119</v>
      </c>
      <c r="E13" s="5">
        <v>45</v>
      </c>
      <c r="F13" s="18">
        <v>12</v>
      </c>
      <c r="G13" s="5">
        <f t="shared" si="0"/>
        <v>540</v>
      </c>
      <c r="H13" s="12"/>
      <c r="I13" s="12">
        <f>H13*F13</f>
        <v>0</v>
      </c>
      <c r="J13" s="6"/>
      <c r="K13" s="6"/>
      <c r="L13" s="6"/>
      <c r="M13" s="6"/>
      <c r="N13" s="6"/>
      <c r="O13" s="6"/>
      <c r="P13" s="6"/>
      <c r="Q13" s="6"/>
      <c r="R13" s="6"/>
      <c r="S13" s="6"/>
    </row>
    <row r="14" spans="1:19" ht="84.75" thickBot="1" x14ac:dyDescent="0.3">
      <c r="A14" s="18">
        <v>10</v>
      </c>
      <c r="B14" s="18"/>
      <c r="C14" s="20" t="s">
        <v>75</v>
      </c>
      <c r="D14" s="18" t="s">
        <v>120</v>
      </c>
      <c r="E14" s="23">
        <v>1.4</v>
      </c>
      <c r="F14" s="18">
        <v>2000</v>
      </c>
      <c r="G14" s="5">
        <f t="shared" si="0"/>
        <v>2800</v>
      </c>
      <c r="H14" s="12"/>
      <c r="I14" s="12">
        <f t="shared" ref="I14:I23" si="1">H14*F14</f>
        <v>0</v>
      </c>
      <c r="J14" s="6"/>
      <c r="K14" s="6"/>
      <c r="L14" s="6"/>
      <c r="M14" s="6"/>
      <c r="N14" s="6"/>
      <c r="O14" s="6"/>
      <c r="P14" s="6"/>
      <c r="Q14" s="6"/>
      <c r="R14" s="6"/>
      <c r="S14" s="6"/>
    </row>
    <row r="15" spans="1:19" ht="72" x14ac:dyDescent="0.25">
      <c r="A15" s="18">
        <v>11</v>
      </c>
      <c r="B15" s="18"/>
      <c r="C15" s="7" t="s">
        <v>76</v>
      </c>
      <c r="D15" s="18" t="s">
        <v>120</v>
      </c>
      <c r="E15" s="5">
        <v>2.4</v>
      </c>
      <c r="F15" s="18">
        <v>6000</v>
      </c>
      <c r="G15" s="5">
        <f t="shared" si="0"/>
        <v>14400</v>
      </c>
      <c r="H15" s="12"/>
      <c r="I15" s="12">
        <f t="shared" si="1"/>
        <v>0</v>
      </c>
      <c r="J15" s="6"/>
      <c r="K15" s="6"/>
      <c r="L15" s="6"/>
      <c r="M15" s="6"/>
      <c r="N15" s="6"/>
      <c r="O15" s="6"/>
      <c r="P15" s="6"/>
      <c r="Q15" s="6"/>
      <c r="R15" s="6"/>
      <c r="S15" s="6"/>
    </row>
    <row r="16" spans="1:19" ht="24" customHeight="1" x14ac:dyDescent="0.25">
      <c r="A16" s="18">
        <v>12</v>
      </c>
      <c r="B16" s="18"/>
      <c r="C16" s="7" t="s">
        <v>77</v>
      </c>
      <c r="D16" s="18" t="s">
        <v>118</v>
      </c>
      <c r="E16" s="5">
        <v>25</v>
      </c>
      <c r="F16" s="18">
        <v>18</v>
      </c>
      <c r="G16" s="5">
        <f t="shared" si="0"/>
        <v>450</v>
      </c>
      <c r="H16" s="12"/>
      <c r="I16" s="12">
        <f t="shared" si="1"/>
        <v>0</v>
      </c>
      <c r="J16" s="6"/>
      <c r="K16" s="6"/>
      <c r="L16" s="6"/>
      <c r="M16" s="6"/>
      <c r="N16" s="6"/>
      <c r="O16" s="6"/>
      <c r="P16" s="6"/>
      <c r="Q16" s="6"/>
      <c r="R16" s="6"/>
      <c r="S16" s="6"/>
    </row>
    <row r="17" spans="1:19" ht="24" customHeight="1" x14ac:dyDescent="0.25">
      <c r="A17" s="18">
        <v>13</v>
      </c>
      <c r="B17" s="18"/>
      <c r="C17" s="7" t="s">
        <v>78</v>
      </c>
      <c r="D17" s="18" t="s">
        <v>118</v>
      </c>
      <c r="E17" s="5">
        <v>20</v>
      </c>
      <c r="F17" s="18">
        <v>20</v>
      </c>
      <c r="G17" s="5">
        <f t="shared" si="0"/>
        <v>400</v>
      </c>
      <c r="H17" s="12"/>
      <c r="I17" s="12">
        <f t="shared" si="1"/>
        <v>0</v>
      </c>
      <c r="J17" s="6"/>
      <c r="K17" s="6"/>
      <c r="L17" s="6"/>
      <c r="M17" s="6"/>
      <c r="N17" s="6"/>
      <c r="O17" s="6"/>
      <c r="P17" s="6"/>
      <c r="Q17" s="6"/>
      <c r="R17" s="6"/>
      <c r="S17" s="6"/>
    </row>
    <row r="18" spans="1:19" ht="60" x14ac:dyDescent="0.25">
      <c r="A18" s="18">
        <v>14</v>
      </c>
      <c r="B18" s="18"/>
      <c r="C18" s="7" t="s">
        <v>79</v>
      </c>
      <c r="D18" s="18" t="s">
        <v>121</v>
      </c>
      <c r="E18" s="5">
        <v>38</v>
      </c>
      <c r="F18" s="18">
        <v>20</v>
      </c>
      <c r="G18" s="5">
        <f t="shared" si="0"/>
        <v>760</v>
      </c>
      <c r="H18" s="12"/>
      <c r="I18" s="12">
        <f t="shared" si="1"/>
        <v>0</v>
      </c>
      <c r="J18" s="6"/>
      <c r="K18" s="6"/>
      <c r="L18" s="6"/>
      <c r="M18" s="6"/>
      <c r="N18" s="6"/>
      <c r="O18" s="6"/>
      <c r="P18" s="6"/>
      <c r="Q18" s="6"/>
      <c r="R18" s="6"/>
      <c r="S18" s="6"/>
    </row>
    <row r="19" spans="1:19" ht="36" x14ac:dyDescent="0.25">
      <c r="A19" s="18">
        <v>15</v>
      </c>
      <c r="B19" s="18"/>
      <c r="C19" s="7" t="s">
        <v>80</v>
      </c>
      <c r="D19" s="18" t="s">
        <v>118</v>
      </c>
      <c r="E19" s="5">
        <v>190</v>
      </c>
      <c r="F19" s="18">
        <v>15</v>
      </c>
      <c r="G19" s="5">
        <f t="shared" si="0"/>
        <v>2850</v>
      </c>
      <c r="H19" s="12"/>
      <c r="I19" s="12">
        <f t="shared" si="1"/>
        <v>0</v>
      </c>
      <c r="J19" s="6"/>
      <c r="K19" s="6"/>
      <c r="L19" s="6"/>
      <c r="M19" s="6"/>
      <c r="N19" s="6"/>
      <c r="O19" s="6"/>
      <c r="P19" s="6"/>
      <c r="Q19" s="6"/>
      <c r="R19" s="6"/>
      <c r="S19" s="6"/>
    </row>
    <row r="20" spans="1:19" ht="57" customHeight="1" x14ac:dyDescent="0.25">
      <c r="A20" s="18">
        <v>16</v>
      </c>
      <c r="B20" s="18"/>
      <c r="C20" s="7" t="s">
        <v>81</v>
      </c>
      <c r="D20" s="18" t="s">
        <v>118</v>
      </c>
      <c r="E20" s="5">
        <v>901</v>
      </c>
      <c r="F20" s="18">
        <v>4</v>
      </c>
      <c r="G20" s="5">
        <f t="shared" si="0"/>
        <v>3604</v>
      </c>
      <c r="H20" s="27"/>
      <c r="I20" s="12">
        <f t="shared" si="1"/>
        <v>0</v>
      </c>
      <c r="J20" s="28"/>
      <c r="K20" s="28"/>
      <c r="L20" s="28"/>
      <c r="M20" s="28"/>
      <c r="N20" s="28"/>
      <c r="O20" s="28"/>
      <c r="P20" s="28"/>
      <c r="Q20" s="28"/>
      <c r="R20" s="28"/>
      <c r="S20" s="28"/>
    </row>
    <row r="21" spans="1:19" ht="36" x14ac:dyDescent="0.25">
      <c r="A21" s="18">
        <v>17</v>
      </c>
      <c r="B21" s="18"/>
      <c r="C21" s="7" t="s">
        <v>82</v>
      </c>
      <c r="D21" s="18" t="s">
        <v>119</v>
      </c>
      <c r="E21" s="5">
        <v>170</v>
      </c>
      <c r="F21" s="18">
        <v>15</v>
      </c>
      <c r="G21" s="5">
        <f t="shared" si="0"/>
        <v>2550</v>
      </c>
      <c r="H21" s="27"/>
      <c r="I21" s="12">
        <f t="shared" si="1"/>
        <v>0</v>
      </c>
      <c r="J21" s="28"/>
      <c r="K21" s="28"/>
      <c r="L21" s="28"/>
      <c r="M21" s="28"/>
      <c r="N21" s="28"/>
      <c r="O21" s="28"/>
      <c r="P21" s="28"/>
      <c r="Q21" s="28"/>
      <c r="R21" s="28"/>
      <c r="S21" s="28"/>
    </row>
    <row r="22" spans="1:19" ht="30.75" customHeight="1" x14ac:dyDescent="0.25">
      <c r="A22" s="18">
        <v>18</v>
      </c>
      <c r="B22" s="18"/>
      <c r="C22" s="7" t="s">
        <v>83</v>
      </c>
      <c r="D22" s="18" t="s">
        <v>118</v>
      </c>
      <c r="E22" s="5">
        <v>0.254</v>
      </c>
      <c r="F22" s="18">
        <v>900</v>
      </c>
      <c r="G22" s="5">
        <f t="shared" si="0"/>
        <v>228.6</v>
      </c>
      <c r="H22" s="27"/>
      <c r="I22" s="12">
        <f t="shared" si="1"/>
        <v>0</v>
      </c>
      <c r="J22" s="28"/>
      <c r="K22" s="28"/>
      <c r="L22" s="28"/>
      <c r="M22" s="28"/>
      <c r="N22" s="28"/>
      <c r="O22" s="28"/>
      <c r="P22" s="28"/>
      <c r="Q22" s="28"/>
      <c r="R22" s="28"/>
      <c r="S22" s="28"/>
    </row>
    <row r="23" spans="1:19" ht="24" customHeight="1" x14ac:dyDescent="0.25">
      <c r="A23" s="18">
        <v>19</v>
      </c>
      <c r="B23" s="18"/>
      <c r="C23" s="19" t="s">
        <v>84</v>
      </c>
      <c r="D23" s="18" t="s">
        <v>118</v>
      </c>
      <c r="E23" s="5">
        <v>2</v>
      </c>
      <c r="F23" s="18">
        <v>135</v>
      </c>
      <c r="G23" s="5">
        <f t="shared" si="0"/>
        <v>270</v>
      </c>
      <c r="H23" s="27"/>
      <c r="I23" s="12">
        <f t="shared" si="1"/>
        <v>0</v>
      </c>
      <c r="J23" s="28"/>
      <c r="K23" s="28"/>
      <c r="L23" s="28"/>
      <c r="M23" s="28"/>
      <c r="N23" s="28"/>
      <c r="O23" s="28"/>
      <c r="P23" s="28"/>
      <c r="Q23" s="28"/>
      <c r="R23" s="28"/>
      <c r="S23" s="28"/>
    </row>
    <row r="24" spans="1:19" ht="25.5" customHeight="1" x14ac:dyDescent="0.25">
      <c r="A24" s="35">
        <v>20</v>
      </c>
      <c r="B24" s="18" t="s">
        <v>60</v>
      </c>
      <c r="C24" s="7" t="s">
        <v>85</v>
      </c>
      <c r="D24" s="18" t="s">
        <v>118</v>
      </c>
      <c r="E24" s="5">
        <v>0.45</v>
      </c>
      <c r="F24" s="18">
        <v>5000</v>
      </c>
      <c r="G24" s="36">
        <f>(E24*F24)+(E25*F25)</f>
        <v>2950</v>
      </c>
      <c r="H24" s="27"/>
      <c r="I24" s="29">
        <f>(H24*F24)+(H25*F25)</f>
        <v>0</v>
      </c>
      <c r="J24" s="28"/>
      <c r="K24" s="28"/>
      <c r="L24" s="28"/>
      <c r="M24" s="28"/>
      <c r="N24" s="28"/>
      <c r="O24" s="28"/>
      <c r="P24" s="28"/>
      <c r="Q24" s="28"/>
      <c r="R24" s="28"/>
      <c r="S24" s="28"/>
    </row>
    <row r="25" spans="1:19" ht="24" x14ac:dyDescent="0.25">
      <c r="A25" s="35"/>
      <c r="B25" s="18" t="s">
        <v>62</v>
      </c>
      <c r="C25" s="7" t="s">
        <v>86</v>
      </c>
      <c r="D25" s="18" t="s">
        <v>118</v>
      </c>
      <c r="E25" s="5">
        <v>28</v>
      </c>
      <c r="F25" s="18">
        <v>25</v>
      </c>
      <c r="G25" s="38"/>
      <c r="H25" s="27"/>
      <c r="I25" s="30"/>
      <c r="J25" s="28"/>
      <c r="K25" s="28"/>
      <c r="L25" s="28"/>
      <c r="M25" s="28"/>
      <c r="N25" s="28"/>
      <c r="O25" s="28"/>
      <c r="P25" s="28"/>
      <c r="Q25" s="28"/>
      <c r="R25" s="28"/>
      <c r="S25" s="28"/>
    </row>
    <row r="26" spans="1:19" ht="48" x14ac:dyDescent="0.25">
      <c r="A26" s="18">
        <v>21</v>
      </c>
      <c r="B26" s="18"/>
      <c r="C26" s="7" t="s">
        <v>87</v>
      </c>
      <c r="D26" s="18" t="s">
        <v>118</v>
      </c>
      <c r="E26" s="5">
        <v>250</v>
      </c>
      <c r="F26" s="18">
        <v>4</v>
      </c>
      <c r="G26" s="5">
        <f t="shared" si="0"/>
        <v>1000</v>
      </c>
      <c r="H26" s="27"/>
      <c r="I26" s="27">
        <f>H26*F26</f>
        <v>0</v>
      </c>
      <c r="J26" s="28"/>
      <c r="K26" s="28"/>
      <c r="L26" s="28"/>
      <c r="M26" s="28"/>
      <c r="N26" s="28"/>
      <c r="O26" s="28"/>
      <c r="P26" s="28"/>
      <c r="Q26" s="28"/>
      <c r="R26" s="28"/>
      <c r="S26" s="28"/>
    </row>
    <row r="27" spans="1:19" ht="24.95" customHeight="1" x14ac:dyDescent="0.25">
      <c r="A27" s="35">
        <v>22</v>
      </c>
      <c r="B27" s="18" t="s">
        <v>60</v>
      </c>
      <c r="C27" s="7" t="s">
        <v>88</v>
      </c>
      <c r="D27" s="18" t="s">
        <v>118</v>
      </c>
      <c r="E27" s="5">
        <v>2</v>
      </c>
      <c r="F27" s="18">
        <v>12000</v>
      </c>
      <c r="G27" s="36">
        <f>(E27*F27)+(E28*F28)</f>
        <v>25500</v>
      </c>
      <c r="H27" s="27"/>
      <c r="I27" s="29">
        <f>(H27*F27)+(H28*F28)</f>
        <v>0</v>
      </c>
      <c r="J27" s="28"/>
      <c r="K27" s="28"/>
      <c r="L27" s="28"/>
      <c r="M27" s="28"/>
      <c r="N27" s="28"/>
      <c r="O27" s="28"/>
      <c r="P27" s="28"/>
      <c r="Q27" s="28"/>
      <c r="R27" s="28"/>
      <c r="S27" s="28"/>
    </row>
    <row r="28" spans="1:19" ht="24.95" customHeight="1" x14ac:dyDescent="0.25">
      <c r="A28" s="35"/>
      <c r="B28" s="18" t="s">
        <v>62</v>
      </c>
      <c r="C28" s="7" t="s">
        <v>89</v>
      </c>
      <c r="D28" s="18" t="s">
        <v>118</v>
      </c>
      <c r="E28" s="5">
        <v>2.5</v>
      </c>
      <c r="F28" s="18">
        <v>600</v>
      </c>
      <c r="G28" s="38"/>
      <c r="H28" s="27"/>
      <c r="I28" s="30"/>
      <c r="J28" s="28"/>
      <c r="K28" s="28"/>
      <c r="L28" s="28"/>
      <c r="M28" s="28"/>
      <c r="N28" s="28"/>
      <c r="O28" s="28"/>
      <c r="P28" s="28"/>
      <c r="Q28" s="28"/>
      <c r="R28" s="28"/>
      <c r="S28" s="28"/>
    </row>
    <row r="29" spans="1:19" ht="24.95" customHeight="1" x14ac:dyDescent="0.25">
      <c r="A29" s="35">
        <v>23</v>
      </c>
      <c r="B29" s="18" t="s">
        <v>60</v>
      </c>
      <c r="C29" s="7" t="s">
        <v>90</v>
      </c>
      <c r="D29" s="18" t="s">
        <v>118</v>
      </c>
      <c r="E29" s="5">
        <v>50</v>
      </c>
      <c r="F29" s="18">
        <v>9</v>
      </c>
      <c r="G29" s="36">
        <f>(E29*F29)+(E30*F30)</f>
        <v>2610</v>
      </c>
      <c r="H29" s="27"/>
      <c r="I29" s="29">
        <f>(H29*F29)+(H30*F30)</f>
        <v>0</v>
      </c>
      <c r="J29" s="28"/>
      <c r="K29" s="28"/>
      <c r="L29" s="28"/>
      <c r="M29" s="28"/>
      <c r="N29" s="28"/>
      <c r="O29" s="28"/>
      <c r="P29" s="28"/>
      <c r="Q29" s="28"/>
      <c r="R29" s="28"/>
      <c r="S29" s="28"/>
    </row>
    <row r="30" spans="1:19" ht="24.95" customHeight="1" x14ac:dyDescent="0.25">
      <c r="A30" s="35"/>
      <c r="B30" s="18" t="s">
        <v>62</v>
      </c>
      <c r="C30" s="7" t="s">
        <v>91</v>
      </c>
      <c r="D30" s="18" t="s">
        <v>118</v>
      </c>
      <c r="E30" s="5">
        <v>180</v>
      </c>
      <c r="F30" s="18">
        <v>12</v>
      </c>
      <c r="G30" s="38"/>
      <c r="H30" s="27"/>
      <c r="I30" s="30"/>
      <c r="J30" s="28"/>
      <c r="K30" s="28"/>
      <c r="L30" s="28"/>
      <c r="M30" s="28"/>
      <c r="N30" s="28"/>
      <c r="O30" s="28"/>
      <c r="P30" s="28"/>
      <c r="Q30" s="28"/>
      <c r="R30" s="28"/>
      <c r="S30" s="28"/>
    </row>
    <row r="31" spans="1:19" ht="24" x14ac:dyDescent="0.25">
      <c r="A31" s="21">
        <v>24</v>
      </c>
      <c r="B31" s="21"/>
      <c r="C31" s="22" t="s">
        <v>92</v>
      </c>
      <c r="D31" s="21" t="s">
        <v>118</v>
      </c>
      <c r="E31" s="24">
        <v>0.32</v>
      </c>
      <c r="F31" s="21">
        <v>23400</v>
      </c>
      <c r="G31" s="24">
        <f t="shared" si="0"/>
        <v>7488</v>
      </c>
      <c r="H31" s="27"/>
      <c r="I31" s="27">
        <f>H31*F31</f>
        <v>0</v>
      </c>
      <c r="J31" s="28"/>
      <c r="K31" s="28"/>
      <c r="L31" s="28"/>
      <c r="M31" s="28"/>
      <c r="N31" s="28"/>
      <c r="O31" s="28"/>
      <c r="P31" s="28"/>
      <c r="Q31" s="28"/>
      <c r="R31" s="28"/>
      <c r="S31" s="28"/>
    </row>
    <row r="32" spans="1:19" ht="24" x14ac:dyDescent="0.25">
      <c r="A32" s="21">
        <v>25</v>
      </c>
      <c r="B32" s="21"/>
      <c r="C32" s="22" t="s">
        <v>93</v>
      </c>
      <c r="D32" s="21" t="s">
        <v>118</v>
      </c>
      <c r="E32" s="24">
        <v>0.78</v>
      </c>
      <c r="F32" s="21">
        <v>1500</v>
      </c>
      <c r="G32" s="24">
        <f t="shared" si="0"/>
        <v>1170</v>
      </c>
      <c r="H32" s="27"/>
      <c r="I32" s="27">
        <f t="shared" ref="I32:I37" si="2">H32*F32</f>
        <v>0</v>
      </c>
      <c r="J32" s="28"/>
      <c r="K32" s="28"/>
      <c r="L32" s="28"/>
      <c r="M32" s="28"/>
      <c r="N32" s="28"/>
      <c r="O32" s="28"/>
      <c r="P32" s="28"/>
      <c r="Q32" s="28"/>
      <c r="R32" s="28"/>
      <c r="S32" s="28"/>
    </row>
    <row r="33" spans="1:19" ht="24" x14ac:dyDescent="0.25">
      <c r="A33" s="21">
        <v>26</v>
      </c>
      <c r="B33" s="21"/>
      <c r="C33" s="22" t="s">
        <v>94</v>
      </c>
      <c r="D33" s="21" t="s">
        <v>118</v>
      </c>
      <c r="E33" s="24">
        <v>0.17</v>
      </c>
      <c r="F33" s="21">
        <v>6000</v>
      </c>
      <c r="G33" s="24">
        <f t="shared" si="0"/>
        <v>1020.0000000000001</v>
      </c>
      <c r="H33" s="27"/>
      <c r="I33" s="27">
        <f t="shared" si="2"/>
        <v>0</v>
      </c>
      <c r="J33" s="28"/>
      <c r="K33" s="28"/>
      <c r="L33" s="28"/>
      <c r="M33" s="28"/>
      <c r="N33" s="28"/>
      <c r="O33" s="28"/>
      <c r="P33" s="28"/>
      <c r="Q33" s="28"/>
      <c r="R33" s="28"/>
      <c r="S33" s="28"/>
    </row>
    <row r="34" spans="1:19" ht="36" x14ac:dyDescent="0.25">
      <c r="A34" s="21">
        <v>27</v>
      </c>
      <c r="B34" s="21"/>
      <c r="C34" s="22" t="s">
        <v>95</v>
      </c>
      <c r="D34" s="21" t="s">
        <v>118</v>
      </c>
      <c r="E34" s="24">
        <v>2.1</v>
      </c>
      <c r="F34" s="21">
        <v>5000</v>
      </c>
      <c r="G34" s="24">
        <f>E34*F34</f>
        <v>10500</v>
      </c>
      <c r="H34" s="27"/>
      <c r="I34" s="27">
        <f t="shared" si="2"/>
        <v>0</v>
      </c>
      <c r="J34" s="28"/>
      <c r="K34" s="28"/>
      <c r="L34" s="28"/>
      <c r="M34" s="28"/>
      <c r="N34" s="28"/>
      <c r="O34" s="28"/>
      <c r="P34" s="28"/>
      <c r="Q34" s="28"/>
      <c r="R34" s="28"/>
      <c r="S34" s="28"/>
    </row>
    <row r="35" spans="1:19" ht="24" x14ac:dyDescent="0.25">
      <c r="A35" s="21">
        <v>28</v>
      </c>
      <c r="B35" s="21"/>
      <c r="C35" s="22" t="s">
        <v>96</v>
      </c>
      <c r="D35" s="21" t="s">
        <v>118</v>
      </c>
      <c r="E35" s="24">
        <v>15</v>
      </c>
      <c r="F35" s="21">
        <v>25</v>
      </c>
      <c r="G35" s="24">
        <f t="shared" si="0"/>
        <v>375</v>
      </c>
      <c r="H35" s="27"/>
      <c r="I35" s="27">
        <f t="shared" si="2"/>
        <v>0</v>
      </c>
      <c r="J35" s="28"/>
      <c r="K35" s="28"/>
      <c r="L35" s="28"/>
      <c r="M35" s="28"/>
      <c r="N35" s="28"/>
      <c r="O35" s="28"/>
      <c r="P35" s="28"/>
      <c r="Q35" s="28"/>
      <c r="R35" s="28"/>
      <c r="S35" s="28"/>
    </row>
    <row r="36" spans="1:19" ht="36" x14ac:dyDescent="0.25">
      <c r="A36" s="21">
        <v>29</v>
      </c>
      <c r="B36" s="21"/>
      <c r="C36" s="22" t="s">
        <v>97</v>
      </c>
      <c r="D36" s="21" t="s">
        <v>118</v>
      </c>
      <c r="E36" s="24">
        <v>180</v>
      </c>
      <c r="F36" s="21">
        <v>10</v>
      </c>
      <c r="G36" s="24">
        <f t="shared" si="0"/>
        <v>1800</v>
      </c>
      <c r="H36" s="27"/>
      <c r="I36" s="27">
        <f t="shared" si="2"/>
        <v>0</v>
      </c>
      <c r="J36" s="28"/>
      <c r="K36" s="28"/>
      <c r="L36" s="28"/>
      <c r="M36" s="28"/>
      <c r="N36" s="28"/>
      <c r="O36" s="28"/>
      <c r="P36" s="28"/>
      <c r="Q36" s="28"/>
      <c r="R36" s="28"/>
      <c r="S36" s="28"/>
    </row>
    <row r="37" spans="1:19" ht="24" x14ac:dyDescent="0.25">
      <c r="A37" s="21">
        <v>30</v>
      </c>
      <c r="B37" s="21"/>
      <c r="C37" s="22" t="s">
        <v>98</v>
      </c>
      <c r="D37" s="21" t="s">
        <v>118</v>
      </c>
      <c r="E37" s="24">
        <v>350</v>
      </c>
      <c r="F37" s="21">
        <v>2</v>
      </c>
      <c r="G37" s="24">
        <f t="shared" si="0"/>
        <v>700</v>
      </c>
      <c r="H37" s="27"/>
      <c r="I37" s="27">
        <f t="shared" si="2"/>
        <v>0</v>
      </c>
      <c r="J37" s="28"/>
      <c r="K37" s="28"/>
      <c r="L37" s="28"/>
      <c r="M37" s="28"/>
      <c r="N37" s="28"/>
      <c r="O37" s="28"/>
      <c r="P37" s="28"/>
      <c r="Q37" s="28"/>
      <c r="R37" s="28"/>
      <c r="S37" s="28"/>
    </row>
    <row r="38" spans="1:19" ht="36" x14ac:dyDescent="0.25">
      <c r="A38" s="35">
        <v>31</v>
      </c>
      <c r="B38" s="18" t="s">
        <v>60</v>
      </c>
      <c r="C38" s="7" t="s">
        <v>99</v>
      </c>
      <c r="D38" s="18" t="s">
        <v>118</v>
      </c>
      <c r="E38" s="5">
        <v>24</v>
      </c>
      <c r="F38" s="18">
        <v>6</v>
      </c>
      <c r="G38" s="36">
        <f>(E38*F38)+(E39*F39)+(E40*F40)+(E41+F41)</f>
        <v>890.5</v>
      </c>
      <c r="H38" s="27"/>
      <c r="I38" s="29">
        <f>(H38*F38)+(H39*F39)+(H40*F40)+(H41*F41)</f>
        <v>0</v>
      </c>
      <c r="J38" s="28"/>
      <c r="K38" s="28"/>
      <c r="L38" s="28"/>
      <c r="M38" s="28"/>
      <c r="N38" s="28"/>
      <c r="O38" s="28"/>
      <c r="P38" s="28"/>
      <c r="Q38" s="28"/>
      <c r="R38" s="28"/>
      <c r="S38" s="28"/>
    </row>
    <row r="39" spans="1:19" ht="24" x14ac:dyDescent="0.25">
      <c r="A39" s="35"/>
      <c r="B39" s="18" t="s">
        <v>62</v>
      </c>
      <c r="C39" s="7" t="s">
        <v>100</v>
      </c>
      <c r="D39" s="18" t="s">
        <v>118</v>
      </c>
      <c r="E39" s="5">
        <v>61</v>
      </c>
      <c r="F39" s="18">
        <v>7</v>
      </c>
      <c r="G39" s="37"/>
      <c r="H39" s="27"/>
      <c r="I39" s="31"/>
      <c r="J39" s="28"/>
      <c r="K39" s="28"/>
      <c r="L39" s="28"/>
      <c r="M39" s="28"/>
      <c r="N39" s="28"/>
      <c r="O39" s="28"/>
      <c r="P39" s="28"/>
      <c r="Q39" s="28"/>
      <c r="R39" s="28"/>
      <c r="S39" s="28"/>
    </row>
    <row r="40" spans="1:19" ht="24" x14ac:dyDescent="0.25">
      <c r="A40" s="35"/>
      <c r="B40" s="18" t="s">
        <v>64</v>
      </c>
      <c r="C40" s="7" t="s">
        <v>101</v>
      </c>
      <c r="D40" s="18" t="s">
        <v>118</v>
      </c>
      <c r="E40" s="5">
        <v>50</v>
      </c>
      <c r="F40" s="18">
        <v>6</v>
      </c>
      <c r="G40" s="37"/>
      <c r="H40" s="27"/>
      <c r="I40" s="31"/>
      <c r="J40" s="28"/>
      <c r="K40" s="28"/>
      <c r="L40" s="28"/>
      <c r="M40" s="28"/>
      <c r="N40" s="28"/>
      <c r="O40" s="28"/>
      <c r="P40" s="28"/>
      <c r="Q40" s="28"/>
      <c r="R40" s="28"/>
      <c r="S40" s="28"/>
    </row>
    <row r="41" spans="1:19" ht="24" x14ac:dyDescent="0.25">
      <c r="A41" s="35"/>
      <c r="B41" s="18" t="s">
        <v>66</v>
      </c>
      <c r="C41" s="7" t="s">
        <v>102</v>
      </c>
      <c r="D41" s="18" t="s">
        <v>118</v>
      </c>
      <c r="E41" s="5">
        <v>15.5</v>
      </c>
      <c r="F41" s="18">
        <v>4</v>
      </c>
      <c r="G41" s="38"/>
      <c r="H41" s="27"/>
      <c r="I41" s="30"/>
      <c r="J41" s="28"/>
      <c r="K41" s="28"/>
      <c r="L41" s="28"/>
      <c r="M41" s="28"/>
      <c r="N41" s="28"/>
      <c r="O41" s="28"/>
      <c r="P41" s="28"/>
      <c r="Q41" s="28"/>
      <c r="R41" s="28"/>
      <c r="S41" s="28"/>
    </row>
    <row r="42" spans="1:19" ht="24" x14ac:dyDescent="0.25">
      <c r="A42" s="18">
        <v>32</v>
      </c>
      <c r="B42" s="18"/>
      <c r="C42" s="7" t="s">
        <v>103</v>
      </c>
      <c r="D42" s="18" t="s">
        <v>118</v>
      </c>
      <c r="E42" s="5">
        <v>150</v>
      </c>
      <c r="F42" s="18">
        <v>8</v>
      </c>
      <c r="G42" s="5">
        <f t="shared" si="0"/>
        <v>1200</v>
      </c>
      <c r="H42" s="27"/>
      <c r="I42" s="27">
        <f>H42*F42</f>
        <v>0</v>
      </c>
      <c r="J42" s="28"/>
      <c r="K42" s="28"/>
      <c r="L42" s="28"/>
      <c r="M42" s="28"/>
      <c r="N42" s="28"/>
      <c r="O42" s="28"/>
      <c r="P42" s="28"/>
      <c r="Q42" s="28"/>
      <c r="R42" s="28"/>
      <c r="S42" s="28"/>
    </row>
    <row r="43" spans="1:19" ht="24" x14ac:dyDescent="0.25">
      <c r="A43" s="18">
        <v>33</v>
      </c>
      <c r="B43" s="18"/>
      <c r="C43" s="7" t="s">
        <v>104</v>
      </c>
      <c r="D43" s="18" t="s">
        <v>118</v>
      </c>
      <c r="E43" s="5">
        <v>3</v>
      </c>
      <c r="F43" s="18">
        <v>12000</v>
      </c>
      <c r="G43" s="5">
        <f t="shared" si="0"/>
        <v>36000</v>
      </c>
      <c r="H43" s="27"/>
      <c r="I43" s="27">
        <f t="shared" ref="I43:I45" si="3">H43*F43</f>
        <v>0</v>
      </c>
      <c r="J43" s="28"/>
      <c r="K43" s="28"/>
      <c r="L43" s="28"/>
      <c r="M43" s="28"/>
      <c r="N43" s="28"/>
      <c r="O43" s="28"/>
      <c r="P43" s="28"/>
      <c r="Q43" s="28"/>
      <c r="R43" s="28"/>
      <c r="S43" s="28"/>
    </row>
    <row r="44" spans="1:19" ht="84" x14ac:dyDescent="0.25">
      <c r="A44" s="18">
        <v>34</v>
      </c>
      <c r="B44" s="18"/>
      <c r="C44" s="7" t="s">
        <v>105</v>
      </c>
      <c r="D44" s="18" t="s">
        <v>122</v>
      </c>
      <c r="E44" s="5">
        <v>35</v>
      </c>
      <c r="F44" s="18">
        <v>105</v>
      </c>
      <c r="G44" s="5">
        <f t="shared" si="0"/>
        <v>3675</v>
      </c>
      <c r="H44" s="27"/>
      <c r="I44" s="27">
        <f t="shared" si="3"/>
        <v>0</v>
      </c>
      <c r="J44" s="28"/>
      <c r="K44" s="28"/>
      <c r="L44" s="28"/>
      <c r="M44" s="28"/>
      <c r="N44" s="28"/>
      <c r="O44" s="28"/>
      <c r="P44" s="28"/>
      <c r="Q44" s="28"/>
      <c r="R44" s="28"/>
      <c r="S44" s="28"/>
    </row>
    <row r="45" spans="1:19" ht="36" x14ac:dyDescent="0.25">
      <c r="A45" s="18">
        <v>35</v>
      </c>
      <c r="B45" s="18"/>
      <c r="C45" s="7" t="s">
        <v>106</v>
      </c>
      <c r="D45" s="18" t="s">
        <v>118</v>
      </c>
      <c r="E45" s="5">
        <v>26</v>
      </c>
      <c r="F45" s="18">
        <v>40</v>
      </c>
      <c r="G45" s="5">
        <f t="shared" si="0"/>
        <v>1040</v>
      </c>
      <c r="H45" s="27"/>
      <c r="I45" s="27">
        <f t="shared" si="3"/>
        <v>0</v>
      </c>
      <c r="J45" s="28"/>
      <c r="K45" s="28"/>
      <c r="L45" s="28"/>
      <c r="M45" s="28"/>
      <c r="N45" s="28"/>
      <c r="O45" s="28"/>
      <c r="P45" s="28"/>
      <c r="Q45" s="28"/>
      <c r="R45" s="28"/>
      <c r="S45" s="28"/>
    </row>
    <row r="46" spans="1:19" ht="36" x14ac:dyDescent="0.25">
      <c r="A46" s="35">
        <v>36</v>
      </c>
      <c r="B46" s="18" t="s">
        <v>60</v>
      </c>
      <c r="C46" s="7" t="s">
        <v>107</v>
      </c>
      <c r="D46" s="18" t="s">
        <v>118</v>
      </c>
      <c r="E46" s="5">
        <v>36</v>
      </c>
      <c r="F46" s="18">
        <v>4</v>
      </c>
      <c r="G46" s="36">
        <f>(E46*F46)+(E47*F47)</f>
        <v>344</v>
      </c>
      <c r="H46" s="27"/>
      <c r="I46" s="29">
        <f>(H46*F46)+(H47*F47)</f>
        <v>0</v>
      </c>
      <c r="J46" s="28"/>
      <c r="K46" s="28"/>
      <c r="L46" s="28"/>
      <c r="M46" s="28"/>
      <c r="N46" s="28"/>
      <c r="O46" s="28"/>
      <c r="P46" s="28"/>
      <c r="Q46" s="28"/>
      <c r="R46" s="28"/>
      <c r="S46" s="28"/>
    </row>
    <row r="47" spans="1:19" ht="36" x14ac:dyDescent="0.25">
      <c r="A47" s="35"/>
      <c r="B47" s="18" t="s">
        <v>62</v>
      </c>
      <c r="C47" s="7" t="s">
        <v>108</v>
      </c>
      <c r="D47" s="18" t="s">
        <v>118</v>
      </c>
      <c r="E47" s="5">
        <v>50</v>
      </c>
      <c r="F47" s="18">
        <v>4</v>
      </c>
      <c r="G47" s="38"/>
      <c r="H47" s="27"/>
      <c r="I47" s="30"/>
      <c r="J47" s="28"/>
      <c r="K47" s="28"/>
      <c r="L47" s="28"/>
      <c r="M47" s="28"/>
      <c r="N47" s="28"/>
      <c r="O47" s="28"/>
      <c r="P47" s="28"/>
      <c r="Q47" s="28"/>
      <c r="R47" s="28"/>
      <c r="S47" s="28"/>
    </row>
    <row r="48" spans="1:19" ht="36" x14ac:dyDescent="0.25">
      <c r="A48" s="18">
        <v>37</v>
      </c>
      <c r="B48" s="18"/>
      <c r="C48" s="7" t="s">
        <v>109</v>
      </c>
      <c r="D48" s="18" t="s">
        <v>118</v>
      </c>
      <c r="E48" s="5">
        <v>25</v>
      </c>
      <c r="F48" s="18">
        <v>8</v>
      </c>
      <c r="G48" s="5">
        <f t="shared" si="0"/>
        <v>200</v>
      </c>
      <c r="H48" s="27"/>
      <c r="I48" s="27">
        <f>H48*F48</f>
        <v>0</v>
      </c>
      <c r="J48" s="28"/>
      <c r="K48" s="28"/>
      <c r="L48" s="28"/>
      <c r="M48" s="28"/>
      <c r="N48" s="28"/>
      <c r="O48" s="28"/>
      <c r="P48" s="28"/>
      <c r="Q48" s="28"/>
      <c r="R48" s="28"/>
      <c r="S48" s="28"/>
    </row>
    <row r="49" spans="1:19" ht="36" x14ac:dyDescent="0.25">
      <c r="A49" s="18">
        <v>38</v>
      </c>
      <c r="B49" s="18"/>
      <c r="C49" s="7" t="s">
        <v>110</v>
      </c>
      <c r="D49" s="18" t="s">
        <v>118</v>
      </c>
      <c r="E49" s="5">
        <v>58</v>
      </c>
      <c r="F49" s="18">
        <v>16</v>
      </c>
      <c r="G49" s="5">
        <f t="shared" si="0"/>
        <v>928</v>
      </c>
      <c r="H49" s="27"/>
      <c r="I49" s="27">
        <f>H49*F49</f>
        <v>0</v>
      </c>
      <c r="J49" s="28"/>
      <c r="K49" s="28"/>
      <c r="L49" s="28"/>
      <c r="M49" s="28"/>
      <c r="N49" s="28"/>
      <c r="O49" s="28"/>
      <c r="P49" s="28"/>
      <c r="Q49" s="28"/>
      <c r="R49" s="28"/>
      <c r="S49" s="28"/>
    </row>
    <row r="50" spans="1:19" ht="60" x14ac:dyDescent="0.25">
      <c r="A50" s="32">
        <v>39</v>
      </c>
      <c r="B50" s="18" t="s">
        <v>60</v>
      </c>
      <c r="C50" s="7" t="s">
        <v>111</v>
      </c>
      <c r="D50" s="18" t="s">
        <v>118</v>
      </c>
      <c r="E50" s="25">
        <v>0.27</v>
      </c>
      <c r="F50" s="26">
        <v>34000</v>
      </c>
      <c r="G50" s="36">
        <f>(E50*F50)+(E51*F51)+(E52*F52)</f>
        <v>14550</v>
      </c>
      <c r="H50" s="27"/>
      <c r="I50" s="29">
        <f>(H50*F50)+(H51*F51)+(H52*F52)</f>
        <v>0</v>
      </c>
      <c r="J50" s="28"/>
      <c r="K50" s="28"/>
      <c r="L50" s="28"/>
      <c r="M50" s="28"/>
      <c r="N50" s="28"/>
      <c r="O50" s="28"/>
      <c r="P50" s="28"/>
      <c r="Q50" s="28"/>
      <c r="R50" s="28"/>
      <c r="S50" s="28"/>
    </row>
    <row r="51" spans="1:19" ht="60" x14ac:dyDescent="0.25">
      <c r="A51" s="33"/>
      <c r="B51" s="18" t="s">
        <v>62</v>
      </c>
      <c r="C51" s="7" t="s">
        <v>112</v>
      </c>
      <c r="D51" s="18" t="s">
        <v>118</v>
      </c>
      <c r="E51" s="5">
        <v>0.47</v>
      </c>
      <c r="F51" s="18">
        <v>11000</v>
      </c>
      <c r="G51" s="37"/>
      <c r="H51" s="27"/>
      <c r="I51" s="31"/>
      <c r="J51" s="28"/>
      <c r="K51" s="28"/>
      <c r="L51" s="28"/>
      <c r="M51" s="28"/>
      <c r="N51" s="28"/>
      <c r="O51" s="28"/>
      <c r="P51" s="28"/>
      <c r="Q51" s="28"/>
      <c r="R51" s="28"/>
      <c r="S51" s="28"/>
    </row>
    <row r="52" spans="1:19" ht="72" x14ac:dyDescent="0.25">
      <c r="A52" s="34"/>
      <c r="B52" s="18" t="s">
        <v>64</v>
      </c>
      <c r="C52" s="7" t="s">
        <v>113</v>
      </c>
      <c r="D52" s="18" t="s">
        <v>118</v>
      </c>
      <c r="E52" s="5">
        <v>0.02</v>
      </c>
      <c r="F52" s="18">
        <v>10000</v>
      </c>
      <c r="G52" s="38"/>
      <c r="H52" s="27"/>
      <c r="I52" s="30"/>
      <c r="J52" s="28"/>
      <c r="K52" s="28"/>
      <c r="L52" s="28"/>
      <c r="M52" s="28"/>
      <c r="N52" s="28"/>
      <c r="O52" s="28"/>
      <c r="P52" s="28"/>
      <c r="Q52" s="28"/>
      <c r="R52" s="28"/>
      <c r="S52" s="28"/>
    </row>
    <row r="53" spans="1:19" ht="21.75" customHeight="1" x14ac:dyDescent="0.25">
      <c r="A53" s="35">
        <v>40</v>
      </c>
      <c r="B53" s="18" t="s">
        <v>60</v>
      </c>
      <c r="C53" s="7" t="s">
        <v>114</v>
      </c>
      <c r="D53" s="18" t="s">
        <v>118</v>
      </c>
      <c r="E53" s="5">
        <v>0.47</v>
      </c>
      <c r="F53" s="18">
        <v>600</v>
      </c>
      <c r="G53" s="36">
        <f>(E53*F53)+(E54*F54)+(E55*F55)</f>
        <v>2580</v>
      </c>
      <c r="H53" s="27"/>
      <c r="I53" s="29">
        <f>(H53*F53)+(H54*F54)+(H55*F55)</f>
        <v>0</v>
      </c>
      <c r="J53" s="28"/>
      <c r="K53" s="28"/>
      <c r="L53" s="28"/>
      <c r="M53" s="28"/>
      <c r="N53" s="28"/>
      <c r="O53" s="28"/>
      <c r="P53" s="28"/>
      <c r="Q53" s="28"/>
      <c r="R53" s="28"/>
      <c r="S53" s="28"/>
    </row>
    <row r="54" spans="1:19" ht="23.25" customHeight="1" x14ac:dyDescent="0.25">
      <c r="A54" s="35"/>
      <c r="B54" s="18" t="s">
        <v>62</v>
      </c>
      <c r="C54" s="7" t="s">
        <v>115</v>
      </c>
      <c r="D54" s="18" t="s">
        <v>118</v>
      </c>
      <c r="E54" s="5">
        <v>1.63</v>
      </c>
      <c r="F54" s="18">
        <v>600</v>
      </c>
      <c r="G54" s="37"/>
      <c r="H54" s="27"/>
      <c r="I54" s="31"/>
      <c r="J54" s="28"/>
      <c r="K54" s="28"/>
      <c r="L54" s="28"/>
      <c r="M54" s="28"/>
      <c r="N54" s="28"/>
      <c r="O54" s="28"/>
      <c r="P54" s="28"/>
      <c r="Q54" s="28"/>
      <c r="R54" s="28"/>
      <c r="S54" s="28"/>
    </row>
    <row r="55" spans="1:19" ht="24.75" thickBot="1" x14ac:dyDescent="0.3">
      <c r="A55" s="35"/>
      <c r="B55" s="18" t="s">
        <v>64</v>
      </c>
      <c r="C55" s="7" t="s">
        <v>116</v>
      </c>
      <c r="D55" s="18" t="s">
        <v>118</v>
      </c>
      <c r="E55" s="5">
        <v>2.2000000000000002</v>
      </c>
      <c r="F55" s="18">
        <v>600</v>
      </c>
      <c r="G55" s="38"/>
      <c r="H55" s="27"/>
      <c r="I55" s="30"/>
      <c r="J55" s="28"/>
      <c r="K55" s="28"/>
      <c r="L55" s="28"/>
      <c r="M55" s="28"/>
      <c r="N55" s="28"/>
      <c r="O55" s="28"/>
      <c r="P55" s="28"/>
      <c r="Q55" s="28"/>
      <c r="R55" s="28"/>
      <c r="S55" s="28"/>
    </row>
    <row r="56" spans="1:19" ht="72.75" thickBot="1" x14ac:dyDescent="0.3">
      <c r="A56" s="18">
        <v>41</v>
      </c>
      <c r="B56" s="18"/>
      <c r="C56" s="20" t="s">
        <v>117</v>
      </c>
      <c r="D56" s="18" t="s">
        <v>118</v>
      </c>
      <c r="E56" s="23">
        <v>1.1000000000000001</v>
      </c>
      <c r="F56" s="18">
        <v>5000</v>
      </c>
      <c r="G56" s="23">
        <f>E56*F56</f>
        <v>5500</v>
      </c>
      <c r="H56" s="27"/>
      <c r="I56" s="27">
        <f>H56*F56</f>
        <v>0</v>
      </c>
      <c r="J56" s="28"/>
      <c r="K56" s="28"/>
      <c r="L56" s="28"/>
      <c r="M56" s="28"/>
      <c r="N56" s="28"/>
      <c r="O56" s="28"/>
      <c r="P56" s="28"/>
      <c r="Q56" s="28"/>
      <c r="R56" s="28"/>
      <c r="S56" s="28"/>
    </row>
  </sheetData>
  <mergeCells count="25">
    <mergeCell ref="I11:I12"/>
    <mergeCell ref="A3:A6"/>
    <mergeCell ref="I3:I6"/>
    <mergeCell ref="A50:A52"/>
    <mergeCell ref="A53:A55"/>
    <mergeCell ref="G3:G6"/>
    <mergeCell ref="G24:G25"/>
    <mergeCell ref="G27:G28"/>
    <mergeCell ref="G29:G30"/>
    <mergeCell ref="G38:G41"/>
    <mergeCell ref="G46:G47"/>
    <mergeCell ref="G50:G52"/>
    <mergeCell ref="G53:G55"/>
    <mergeCell ref="A24:A25"/>
    <mergeCell ref="A27:A28"/>
    <mergeCell ref="A29:A30"/>
    <mergeCell ref="A38:A41"/>
    <mergeCell ref="A46:A47"/>
    <mergeCell ref="I46:I47"/>
    <mergeCell ref="I50:I52"/>
    <mergeCell ref="I53:I55"/>
    <mergeCell ref="I24:I25"/>
    <mergeCell ref="I27:I28"/>
    <mergeCell ref="I29:I30"/>
    <mergeCell ref="I38:I4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C4F04-D7BB-4BDB-80D1-217C2D679C0B}">
  <dimension ref="A1:J44"/>
  <sheetViews>
    <sheetView workbookViewId="0">
      <selection activeCell="J6" sqref="J6"/>
    </sheetView>
  </sheetViews>
  <sheetFormatPr defaultRowHeight="15" x14ac:dyDescent="0.25"/>
  <sheetData>
    <row r="1" spans="1:10" x14ac:dyDescent="0.25">
      <c r="A1" t="s">
        <v>123</v>
      </c>
    </row>
    <row r="2" spans="1:10" x14ac:dyDescent="0.25">
      <c r="A2" t="s">
        <v>17</v>
      </c>
    </row>
    <row r="4" spans="1:10" x14ac:dyDescent="0.25">
      <c r="A4" t="s">
        <v>18</v>
      </c>
    </row>
    <row r="6" spans="1:10" x14ac:dyDescent="0.25">
      <c r="A6" t="s">
        <v>19</v>
      </c>
      <c r="E6" t="s">
        <v>20</v>
      </c>
      <c r="I6" t="s">
        <v>6</v>
      </c>
    </row>
    <row r="8" spans="1:10" x14ac:dyDescent="0.25">
      <c r="A8" t="s">
        <v>21</v>
      </c>
      <c r="F8" t="s">
        <v>22</v>
      </c>
    </row>
    <row r="10" spans="1:10" x14ac:dyDescent="0.25">
      <c r="A10" t="s">
        <v>23</v>
      </c>
      <c r="F10" t="s">
        <v>24</v>
      </c>
    </row>
    <row r="12" spans="1:10" x14ac:dyDescent="0.25">
      <c r="A12" t="s">
        <v>25</v>
      </c>
      <c r="E12" t="s">
        <v>26</v>
      </c>
      <c r="J12" t="s">
        <v>27</v>
      </c>
    </row>
    <row r="14" spans="1:10" x14ac:dyDescent="0.25">
      <c r="A14" t="s">
        <v>28</v>
      </c>
      <c r="C14" t="s">
        <v>29</v>
      </c>
    </row>
    <row r="15" spans="1:10" x14ac:dyDescent="0.25">
      <c r="B15" t="s">
        <v>30</v>
      </c>
      <c r="C15" t="s">
        <v>31</v>
      </c>
    </row>
    <row r="16" spans="1:10" x14ac:dyDescent="0.25">
      <c r="B16" t="s">
        <v>30</v>
      </c>
      <c r="C16" t="s">
        <v>32</v>
      </c>
    </row>
    <row r="17" spans="1:8" x14ac:dyDescent="0.25">
      <c r="B17" t="s">
        <v>30</v>
      </c>
      <c r="C17" t="s">
        <v>33</v>
      </c>
    </row>
    <row r="18" spans="1:8" x14ac:dyDescent="0.25">
      <c r="A18" t="s">
        <v>34</v>
      </c>
    </row>
    <row r="20" spans="1:8" x14ac:dyDescent="0.25">
      <c r="A20" t="s">
        <v>35</v>
      </c>
    </row>
    <row r="21" spans="1:8" x14ac:dyDescent="0.25">
      <c r="G21" t="s">
        <v>36</v>
      </c>
    </row>
    <row r="22" spans="1:8" x14ac:dyDescent="0.25">
      <c r="A22" t="s">
        <v>37</v>
      </c>
    </row>
    <row r="23" spans="1:8" x14ac:dyDescent="0.25">
      <c r="A23" t="s">
        <v>38</v>
      </c>
    </row>
    <row r="24" spans="1:8" x14ac:dyDescent="0.25">
      <c r="G24" t="s">
        <v>39</v>
      </c>
    </row>
    <row r="26" spans="1:8" x14ac:dyDescent="0.25">
      <c r="A26" t="s">
        <v>40</v>
      </c>
    </row>
    <row r="27" spans="1:8" x14ac:dyDescent="0.25">
      <c r="A27" t="s">
        <v>41</v>
      </c>
    </row>
    <row r="28" spans="1:8" x14ac:dyDescent="0.25">
      <c r="A28" t="s">
        <v>42</v>
      </c>
    </row>
    <row r="30" spans="1:8" x14ac:dyDescent="0.25">
      <c r="A30" s="43" t="s">
        <v>43</v>
      </c>
      <c r="B30" s="43"/>
      <c r="C30" s="43"/>
      <c r="D30" s="43"/>
      <c r="E30" s="43"/>
      <c r="F30" s="43" t="s">
        <v>44</v>
      </c>
      <c r="G30" s="43"/>
      <c r="H30" s="43"/>
    </row>
    <row r="31" spans="1:8" x14ac:dyDescent="0.25">
      <c r="A31" s="44" t="s">
        <v>45</v>
      </c>
      <c r="B31" s="44"/>
      <c r="C31" s="44"/>
      <c r="D31" s="44"/>
      <c r="E31" s="44"/>
      <c r="F31" s="45"/>
      <c r="G31" s="45"/>
      <c r="H31" s="45"/>
    </row>
    <row r="32" spans="1:8" x14ac:dyDescent="0.25">
      <c r="A32" s="44" t="s">
        <v>46</v>
      </c>
      <c r="B32" s="44"/>
      <c r="C32" s="44"/>
      <c r="D32" s="44"/>
      <c r="E32" s="44"/>
      <c r="F32" s="45"/>
      <c r="G32" s="45"/>
      <c r="H32" s="45"/>
    </row>
    <row r="33" spans="1:8" x14ac:dyDescent="0.25">
      <c r="A33" s="44" t="s">
        <v>47</v>
      </c>
      <c r="B33" s="44"/>
      <c r="C33" s="44"/>
      <c r="D33" s="44"/>
      <c r="E33" s="44"/>
      <c r="F33" s="45"/>
      <c r="G33" s="45"/>
      <c r="H33" s="45"/>
    </row>
    <row r="34" spans="1:8" x14ac:dyDescent="0.25">
      <c r="A34" s="44" t="s">
        <v>48</v>
      </c>
      <c r="B34" s="44"/>
      <c r="C34" s="44"/>
      <c r="D34" s="44"/>
      <c r="E34" s="44"/>
      <c r="F34" s="45"/>
      <c r="G34" s="45"/>
      <c r="H34" s="45"/>
    </row>
    <row r="35" spans="1:8" x14ac:dyDescent="0.25">
      <c r="A35" s="44" t="s">
        <v>49</v>
      </c>
      <c r="B35" s="44"/>
      <c r="C35" s="44"/>
      <c r="D35" s="44"/>
      <c r="E35" s="44"/>
      <c r="F35" s="45"/>
      <c r="G35" s="45"/>
      <c r="H35" s="45"/>
    </row>
    <row r="36" spans="1:8" x14ac:dyDescent="0.25">
      <c r="A36" s="44" t="s">
        <v>50</v>
      </c>
      <c r="B36" s="44"/>
      <c r="C36" s="44"/>
      <c r="D36" s="44"/>
      <c r="E36" s="44"/>
      <c r="F36" s="46"/>
      <c r="G36" s="46"/>
      <c r="H36" s="46"/>
    </row>
    <row r="37" spans="1:8" x14ac:dyDescent="0.25">
      <c r="A37" s="44" t="s">
        <v>50</v>
      </c>
      <c r="B37" s="44"/>
      <c r="C37" s="44"/>
      <c r="D37" s="44"/>
      <c r="E37" s="44"/>
      <c r="F37" s="46"/>
      <c r="G37" s="46"/>
      <c r="H37" s="46"/>
    </row>
    <row r="38" spans="1:8" x14ac:dyDescent="0.25">
      <c r="A38" s="44" t="s">
        <v>50</v>
      </c>
      <c r="B38" s="44"/>
      <c r="C38" s="44"/>
      <c r="D38" s="44"/>
      <c r="E38" s="44"/>
      <c r="F38" s="46"/>
      <c r="G38" s="46"/>
      <c r="H38" s="46"/>
    </row>
    <row r="39" spans="1:8" x14ac:dyDescent="0.25">
      <c r="A39" s="44" t="s">
        <v>51</v>
      </c>
      <c r="B39" s="44"/>
      <c r="C39" s="44"/>
      <c r="D39" s="44"/>
      <c r="E39" s="44"/>
      <c r="F39" s="46"/>
      <c r="G39" s="46"/>
      <c r="H39" s="46"/>
    </row>
    <row r="40" spans="1:8" x14ac:dyDescent="0.25">
      <c r="A40" s="44" t="s">
        <v>52</v>
      </c>
      <c r="B40" s="44"/>
      <c r="C40" s="44"/>
      <c r="D40" s="44"/>
      <c r="E40" s="44"/>
      <c r="F40" s="47">
        <v>1</v>
      </c>
      <c r="G40" s="47"/>
      <c r="H40" s="47"/>
    </row>
    <row r="42" spans="1:8" x14ac:dyDescent="0.25">
      <c r="A42" t="s">
        <v>53</v>
      </c>
      <c r="H42" t="s">
        <v>54</v>
      </c>
    </row>
    <row r="44" spans="1:8" x14ac:dyDescent="0.25">
      <c r="B44" t="s">
        <v>55</v>
      </c>
    </row>
  </sheetData>
  <mergeCells count="22">
    <mergeCell ref="A36:E36"/>
    <mergeCell ref="F36:H36"/>
    <mergeCell ref="A39:E39"/>
    <mergeCell ref="F39:H39"/>
    <mergeCell ref="A40:E40"/>
    <mergeCell ref="F40:H40"/>
    <mergeCell ref="A38:E38"/>
    <mergeCell ref="F38:H38"/>
    <mergeCell ref="A37:E37"/>
    <mergeCell ref="F37:H37"/>
    <mergeCell ref="A33:E33"/>
    <mergeCell ref="F33:H33"/>
    <mergeCell ref="A34:E34"/>
    <mergeCell ref="F34:H34"/>
    <mergeCell ref="A35:E35"/>
    <mergeCell ref="F35:H35"/>
    <mergeCell ref="A30:E30"/>
    <mergeCell ref="F30:H30"/>
    <mergeCell ref="A31:E31"/>
    <mergeCell ref="F31:H31"/>
    <mergeCell ref="A32:E32"/>
    <mergeCell ref="F32:H3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Modulo scheda offerta economica</vt:lpstr>
      <vt:lpstr>giustificativi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Mengozzi Greta</dc:creator>
  <cp:lastModifiedBy>Greta Mengozzi</cp:lastModifiedBy>
  <dcterms:created xsi:type="dcterms:W3CDTF">2023-11-15T14:27:37Z</dcterms:created>
  <dcterms:modified xsi:type="dcterms:W3CDTF">2024-05-15T11:22:57Z</dcterms:modified>
</cp:coreProperties>
</file>