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2420" windowHeight="8736" activeTab="0"/>
  </bookViews>
  <sheets>
    <sheet name="SCHEDA OFFERTA" sheetId="1" r:id="rId1"/>
  </sheets>
  <definedNames>
    <definedName name="_xlnm.Print_Area" localSheetId="0">'SCHEDA OFFERTA'!$A$1:$O$94</definedName>
    <definedName name="_xlnm.Print_Titles" localSheetId="0">'SCHEDA OFFERTA'!$1:$1</definedName>
  </definedNames>
  <calcPr fullCalcOnLoad="1"/>
</workbook>
</file>

<file path=xl/sharedStrings.xml><?xml version="1.0" encoding="utf-8"?>
<sst xmlns="http://schemas.openxmlformats.org/spreadsheetml/2006/main" count="137" uniqueCount="91">
  <si>
    <t>Sistemi per infusione spinale impiantabile a flusso fisso</t>
  </si>
  <si>
    <t>Sistemi per infusione spinale impiantabile a flusso programmabile</t>
  </si>
  <si>
    <t>Stimolatori Impiantabili non ricaricabili per stimolazione cordonale</t>
  </si>
  <si>
    <t>Periduroscopia</t>
  </si>
  <si>
    <t xml:space="preserve">DM PER LESIONE NERVO PERIFERICO O INTRARTICOLARE </t>
  </si>
  <si>
    <t>DM PER RADIOFREQUENZA CONTINUA</t>
  </si>
  <si>
    <t>DM PER RADIOFREQUENZA PULSATA</t>
  </si>
  <si>
    <t>DM PER RADIOFREQUENZA SACRO-ILIACA</t>
  </si>
  <si>
    <t xml:space="preserve">DM per Crioablazione </t>
  </si>
  <si>
    <t>DESCRIZIONE</t>
  </si>
  <si>
    <t>LOTTO.</t>
  </si>
  <si>
    <t>BASE D'ASTA IVA ESCLUSA</t>
  </si>
  <si>
    <t>DENOMINAZIONE ARTICOLO FORNITORE</t>
  </si>
  <si>
    <t>CODIFICA ARTICOLO FORNITORE</t>
  </si>
  <si>
    <t>UM OGGETTO INIZIATIVA</t>
  </si>
  <si>
    <t>PREZZO OFFERTO PER UM IVA ESCLUSA</t>
  </si>
  <si>
    <t>IVA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</si>
  <si>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</si>
  <si>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</si>
  <si>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</si>
  <si>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</si>
  <si>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</si>
  <si>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</si>
  <si>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</si>
  <si>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</si>
  <si>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</si>
  <si>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</si>
  <si>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</si>
  <si>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</si>
  <si>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</si>
  <si>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catetere spinale</t>
  </si>
  <si>
    <t>ago speciale per il posizionamento</t>
  </si>
  <si>
    <t>alette per fissaggio catetere</t>
  </si>
  <si>
    <t>raccordi di collegamento della pompa</t>
  </si>
  <si>
    <t>tunnellizzatore</t>
  </si>
  <si>
    <t xml:space="preserve">* kit di riempimento per il rifornimento del dispositivo di impianto </t>
  </si>
  <si>
    <t>* kit di infusione alla porta di accesso diretto al catetere</t>
  </si>
  <si>
    <t>altro</t>
  </si>
  <si>
    <t>catetero ottopolare</t>
  </si>
  <si>
    <t>cavo di estensione provvisorio</t>
  </si>
  <si>
    <t>cavo di estensione definitivo</t>
  </si>
  <si>
    <t>ago per posizionamento catetere peridurale</t>
  </si>
  <si>
    <t>programmatore paziente</t>
  </si>
  <si>
    <t>kit</t>
  </si>
  <si>
    <t>kit introduttore</t>
  </si>
  <si>
    <t>stimolatore impiantabile</t>
  </si>
  <si>
    <t>catetere quadripolare</t>
  </si>
  <si>
    <t>cavo di esensione provvisorio singolo o a due vie</t>
  </si>
  <si>
    <t>cavo di esensione definitivo singolo o a due vie</t>
  </si>
  <si>
    <t>stimolatore gangleare</t>
  </si>
  <si>
    <t>stimolatore periferico</t>
  </si>
  <si>
    <t>sistema di ricarica</t>
  </si>
  <si>
    <t>sistema infusionale impiantabile</t>
  </si>
  <si>
    <t>Q.TA' QUADRIENNALE AZIENDALE</t>
  </si>
  <si>
    <t>CAMPIONATURA</t>
  </si>
  <si>
    <t>14</t>
  </si>
  <si>
    <t>stimolatore sacrale</t>
  </si>
  <si>
    <r>
      <t>·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elettrodo quadri polare;</t>
    </r>
  </si>
  <si>
    <r>
      <t>·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 Estensione</t>
    </r>
  </si>
  <si>
    <r>
      <t>·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Tunnelizzatore</t>
    </r>
  </si>
  <si>
    <r>
      <t>·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Cavo per scrining</t>
    </r>
  </si>
  <si>
    <t>IPG specifico per stimolazione sacrale</t>
  </si>
  <si>
    <t>cateteri</t>
  </si>
  <si>
    <t>Stimolatori Impiantabili ricaricabili per stimolazione midollare</t>
  </si>
  <si>
    <t>15</t>
  </si>
  <si>
    <t>16</t>
  </si>
  <si>
    <t>CATETERE SPINALE</t>
  </si>
  <si>
    <t>CATETERE PERIDURALE</t>
  </si>
  <si>
    <t>Stimolatori Impiantabili ricaricabili per stimolazione a elevata frequenza (&gt;= 10.000 Hz)</t>
  </si>
  <si>
    <t xml:space="preserve">NEUROMODULATORE PERCUTANEO tipo PENS </t>
  </si>
  <si>
    <t xml:space="preserve">Catetere peridurale </t>
  </si>
  <si>
    <t>Kit per introduzione catetere</t>
  </si>
  <si>
    <t>Port impiantabile</t>
  </si>
  <si>
    <t xml:space="preserve">Ago di thuoy </t>
  </si>
  <si>
    <t>Tunnellizzatore</t>
  </si>
  <si>
    <t xml:space="preserve">Kit per introduzione catetere </t>
  </si>
  <si>
    <t>Catetere radio-opaco</t>
  </si>
  <si>
    <t xml:space="preserve">Port impiantabile radioopaco </t>
  </si>
  <si>
    <t>Catetere spianle</t>
  </si>
  <si>
    <t>RAGIONE SOCIALE FORNITORE</t>
  </si>
  <si>
    <t xml:space="preserve">palloncino </t>
  </si>
  <si>
    <t>periduroscopio</t>
  </si>
  <si>
    <t>* i costi unitari dei kit di riempimento e di infusione non dovranno supare comunque l'1% del valore complessivo del singolo impianto</t>
  </si>
  <si>
    <t>Stimolatori Impiantabili per stimolazione non cordonale (gangleare e periferico)</t>
  </si>
  <si>
    <t>8A</t>
  </si>
  <si>
    <t>8B</t>
  </si>
  <si>
    <t xml:space="preserve">calcolo automatico del lotto (8a+8b) </t>
  </si>
  <si>
    <t>IMPORTO QUADRIENNALE  IVA ESCLUSA</t>
  </si>
  <si>
    <t>IMPORTO QUADRIENNALE IVA INCLUSA</t>
  </si>
  <si>
    <t>% di ribasso su base d'asta</t>
  </si>
  <si>
    <t>% di sconto su listino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</si>
</sst>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\-??_-;_-@_-"/>
    <numFmt numFmtId="169" formatCode="_-* #,##0.00_-;\-* #,##0.00_-;_-* \-??_-;_-@_-"/>
    <numFmt numFmtId="170" formatCode="_-* #,##0_-;\-* #,##0_-;_-* &quot;-&quot;??_-;_-@_-"/>
    <numFmt numFmtId="171" formatCode="#,##0.0000"/>
    <numFmt numFmtId="172" formatCode="0.0000"/>
    <numFmt numFmtId="173" formatCode="_-* #,##0.00000_-;\-* #,##0.00000_-;_-* &quot;-&quot;??_-;_-@_-"/>
    <numFmt numFmtId="174" formatCode="_-* #,##0.0_-;\-* #,##0.0_-;_-* &quot;-&quot;??_-;_-@_-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color indexed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3" fontId="6" fillId="0" borderId="2" xfId="15" applyFont="1" applyFill="1" applyBorder="1" applyAlignment="1" applyProtection="1">
      <alignment horizontal="center" vertical="center" wrapText="1"/>
      <protection/>
    </xf>
    <xf numFmtId="168" fontId="7" fillId="0" borderId="2" xfId="15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168" fontId="0" fillId="0" borderId="2" xfId="15" applyNumberFormat="1" applyFill="1" applyBorder="1" applyAlignment="1" applyProtection="1">
      <alignment horizontal="center" vertical="center" wrapText="1"/>
      <protection/>
    </xf>
    <xf numFmtId="43" fontId="5" fillId="0" borderId="2" xfId="15" applyFont="1" applyFill="1" applyBorder="1" applyAlignment="1" applyProtection="1">
      <alignment vertical="center" wrapText="1"/>
      <protection/>
    </xf>
    <xf numFmtId="43" fontId="6" fillId="0" borderId="2" xfId="15" applyFont="1" applyFill="1" applyBorder="1" applyAlignment="1" applyProtection="1">
      <alignment vertical="center" wrapText="1"/>
      <protection/>
    </xf>
    <xf numFmtId="43" fontId="10" fillId="0" borderId="2" xfId="15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>
      <alignment vertical="center" wrapText="1"/>
    </xf>
    <xf numFmtId="168" fontId="8" fillId="0" borderId="2" xfId="15" applyNumberFormat="1" applyFont="1" applyFill="1" applyBorder="1" applyAlignment="1">
      <alignment horizontal="right" vertical="center" wrapText="1"/>
    </xf>
    <xf numFmtId="43" fontId="11" fillId="0" borderId="2" xfId="15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168" fontId="0" fillId="0" borderId="0" xfId="15" applyNumberFormat="1" applyFill="1" applyBorder="1" applyAlignment="1" applyProtection="1">
      <alignment horizontal="center" vertical="center"/>
      <protection/>
    </xf>
    <xf numFmtId="43" fontId="6" fillId="0" borderId="0" xfId="15" applyFont="1" applyFill="1" applyBorder="1" applyAlignment="1" applyProtection="1">
      <alignment vertical="center"/>
      <protection/>
    </xf>
    <xf numFmtId="168" fontId="7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0" fontId="0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10" fillId="0" borderId="0" xfId="15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/>
    </xf>
    <xf numFmtId="171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2" fillId="0" borderId="2" xfId="15" applyNumberFormat="1" applyFont="1" applyFill="1" applyBorder="1" applyAlignment="1" applyProtection="1">
      <alignment horizontal="center" vertical="center" wrapText="1"/>
      <protection/>
    </xf>
    <xf numFmtId="168" fontId="0" fillId="0" borderId="3" xfId="15" applyNumberForma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justify"/>
    </xf>
    <xf numFmtId="0" fontId="14" fillId="0" borderId="1" xfId="0" applyFont="1" applyBorder="1" applyAlignment="1">
      <alignment wrapText="1"/>
    </xf>
    <xf numFmtId="0" fontId="1" fillId="0" borderId="4" xfId="0" applyFont="1" applyBorder="1" applyAlignment="1">
      <alignment horizontal="justify" wrapText="1"/>
    </xf>
    <xf numFmtId="0" fontId="15" fillId="0" borderId="5" xfId="0" applyFont="1" applyBorder="1" applyAlignment="1">
      <alignment/>
    </xf>
    <xf numFmtId="0" fontId="16" fillId="0" borderId="1" xfId="0" applyFont="1" applyBorder="1" applyAlignment="1">
      <alignment wrapText="1"/>
    </xf>
    <xf numFmtId="2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43" fontId="16" fillId="0" borderId="0" xfId="15" applyFont="1" applyFill="1" applyAlignment="1">
      <alignment/>
    </xf>
    <xf numFmtId="171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16" fillId="0" borderId="0" xfId="15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3" fontId="5" fillId="2" borderId="2" xfId="15" applyFont="1" applyFill="1" applyBorder="1" applyAlignment="1" applyProtection="1">
      <alignment vertical="center" wrapText="1"/>
      <protection/>
    </xf>
    <xf numFmtId="168" fontId="0" fillId="0" borderId="2" xfId="15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3" fontId="8" fillId="0" borderId="3" xfId="15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43" fontId="8" fillId="0" borderId="7" xfId="1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3" fontId="8" fillId="3" borderId="1" xfId="15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/>
    </xf>
    <xf numFmtId="43" fontId="8" fillId="0" borderId="1" xfId="15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0" fontId="18" fillId="3" borderId="1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="60" zoomScaleNormal="73" workbookViewId="0" topLeftCell="A67">
      <selection activeCell="F81" sqref="F81"/>
    </sheetView>
  </sheetViews>
  <sheetFormatPr defaultColWidth="9.140625" defaultRowHeight="72" customHeight="1" outlineLevelRow="2"/>
  <cols>
    <col min="1" max="1" width="4.7109375" style="17" customWidth="1"/>
    <col min="2" max="2" width="18.140625" style="17" customWidth="1"/>
    <col min="3" max="4" width="10.7109375" style="18" customWidth="1"/>
    <col min="5" max="5" width="21.28125" style="19" customWidth="1"/>
    <col min="6" max="6" width="36.28125" style="19" customWidth="1"/>
    <col min="7" max="7" width="9.28125" style="22" customWidth="1"/>
    <col min="8" max="8" width="12.57421875" style="20" customWidth="1"/>
    <col min="9" max="9" width="12.28125" style="22" customWidth="1"/>
    <col min="10" max="10" width="23.28125" style="20" customWidth="1"/>
    <col min="11" max="11" width="16.00390625" style="20" customWidth="1"/>
    <col min="12" max="12" width="15.00390625" style="23" customWidth="1"/>
    <col min="13" max="13" width="19.28125" style="23" customWidth="1"/>
    <col min="14" max="14" width="7.140625" style="24" customWidth="1"/>
    <col min="15" max="15" width="20.00390625" style="40" customWidth="1"/>
    <col min="16" max="16" width="11.7109375" style="20" customWidth="1"/>
    <col min="17" max="17" width="7.421875" style="20" customWidth="1"/>
    <col min="18" max="16384" width="18.57421875" style="20" customWidth="1"/>
  </cols>
  <sheetData>
    <row r="1" spans="1:15" s="7" customFormat="1" ht="132" customHeight="1">
      <c r="A1" s="72" t="s">
        <v>10</v>
      </c>
      <c r="B1" s="78" t="s">
        <v>11</v>
      </c>
      <c r="C1" s="79" t="s">
        <v>89</v>
      </c>
      <c r="D1" s="79" t="s">
        <v>90</v>
      </c>
      <c r="E1" s="74" t="s">
        <v>79</v>
      </c>
      <c r="F1" s="4" t="s">
        <v>9</v>
      </c>
      <c r="G1" s="70" t="s">
        <v>53</v>
      </c>
      <c r="H1" s="85" t="s">
        <v>14</v>
      </c>
      <c r="I1" s="70" t="s">
        <v>54</v>
      </c>
      <c r="J1" s="86" t="s">
        <v>12</v>
      </c>
      <c r="K1" s="86" t="s">
        <v>13</v>
      </c>
      <c r="L1" s="5" t="s">
        <v>15</v>
      </c>
      <c r="M1" s="5" t="s">
        <v>87</v>
      </c>
      <c r="N1" s="6" t="s">
        <v>16</v>
      </c>
      <c r="O1" s="5" t="s">
        <v>88</v>
      </c>
    </row>
    <row r="2" spans="1:15" s="14" customFormat="1" ht="36.75" customHeight="1" outlineLevel="2">
      <c r="A2" s="73" t="s">
        <v>17</v>
      </c>
      <c r="B2" s="80">
        <v>350000</v>
      </c>
      <c r="C2" s="88">
        <f>(B2-M2)/B2*100</f>
        <v>100</v>
      </c>
      <c r="D2" s="81"/>
      <c r="E2" s="75"/>
      <c r="F2" s="41" t="s">
        <v>0</v>
      </c>
      <c r="G2" s="49">
        <v>100</v>
      </c>
      <c r="H2" s="9" t="s">
        <v>43</v>
      </c>
      <c r="I2" s="10"/>
      <c r="J2" s="9"/>
      <c r="K2" s="9"/>
      <c r="L2" s="69"/>
      <c r="M2" s="12">
        <f>G2*L2</f>
        <v>0</v>
      </c>
      <c r="N2" s="6"/>
      <c r="O2" s="13">
        <f>M2+M2*N2/100</f>
        <v>0</v>
      </c>
    </row>
    <row r="3" spans="1:15" s="14" customFormat="1" ht="21" customHeight="1" outlineLevel="2">
      <c r="A3" s="73"/>
      <c r="B3" s="82"/>
      <c r="C3" s="83"/>
      <c r="D3" s="83"/>
      <c r="E3" s="75"/>
      <c r="F3" s="2" t="s">
        <v>52</v>
      </c>
      <c r="G3" s="10">
        <v>100</v>
      </c>
      <c r="H3" s="9"/>
      <c r="I3" s="10"/>
      <c r="J3" s="9"/>
      <c r="K3" s="9"/>
      <c r="L3" s="11"/>
      <c r="M3" s="12"/>
      <c r="N3" s="6"/>
      <c r="O3" s="13"/>
    </row>
    <row r="4" spans="1:15" s="14" customFormat="1" ht="21.75" customHeight="1" outlineLevel="2">
      <c r="A4" s="73"/>
      <c r="B4" s="82"/>
      <c r="C4" s="83"/>
      <c r="D4" s="83"/>
      <c r="E4" s="76"/>
      <c r="F4" s="2" t="s">
        <v>30</v>
      </c>
      <c r="G4" s="10">
        <v>100</v>
      </c>
      <c r="H4" s="9"/>
      <c r="I4" s="10"/>
      <c r="J4" s="9"/>
      <c r="K4" s="9"/>
      <c r="L4" s="11"/>
      <c r="M4" s="12"/>
      <c r="N4" s="6"/>
      <c r="O4" s="13"/>
    </row>
    <row r="5" spans="1:15" s="14" customFormat="1" ht="21.75" customHeight="1" outlineLevel="2">
      <c r="A5" s="73"/>
      <c r="B5" s="82"/>
      <c r="C5" s="83"/>
      <c r="D5" s="83"/>
      <c r="E5" s="76"/>
      <c r="F5" s="2" t="s">
        <v>31</v>
      </c>
      <c r="G5" s="10">
        <v>100</v>
      </c>
      <c r="H5" s="9"/>
      <c r="I5" s="10"/>
      <c r="J5" s="9"/>
      <c r="K5" s="9"/>
      <c r="L5" s="11"/>
      <c r="M5" s="12"/>
      <c r="N5" s="6"/>
      <c r="O5" s="13"/>
    </row>
    <row r="6" spans="1:15" s="14" customFormat="1" ht="21.75" customHeight="1" outlineLevel="2">
      <c r="A6" s="73"/>
      <c r="B6" s="87"/>
      <c r="C6" s="83"/>
      <c r="D6" s="83"/>
      <c r="E6" s="76"/>
      <c r="F6" s="2" t="s">
        <v>32</v>
      </c>
      <c r="G6" s="10">
        <v>100</v>
      </c>
      <c r="H6" s="9"/>
      <c r="I6" s="10"/>
      <c r="J6" s="9"/>
      <c r="K6" s="9"/>
      <c r="L6" s="11"/>
      <c r="M6" s="12"/>
      <c r="N6" s="6"/>
      <c r="O6" s="13"/>
    </row>
    <row r="7" spans="1:15" s="14" customFormat="1" ht="21.75" customHeight="1" outlineLevel="2">
      <c r="A7" s="73"/>
      <c r="B7" s="82"/>
      <c r="C7" s="83"/>
      <c r="D7" s="83"/>
      <c r="E7" s="76"/>
      <c r="F7" s="2" t="s">
        <v>33</v>
      </c>
      <c r="G7" s="10">
        <v>100</v>
      </c>
      <c r="H7" s="9"/>
      <c r="I7" s="10"/>
      <c r="J7" s="9"/>
      <c r="K7" s="9"/>
      <c r="L7" s="11"/>
      <c r="M7" s="12"/>
      <c r="N7" s="6"/>
      <c r="O7" s="13"/>
    </row>
    <row r="8" spans="1:15" s="14" customFormat="1" ht="21.75" customHeight="1" outlineLevel="2">
      <c r="A8" s="73"/>
      <c r="B8" s="82"/>
      <c r="C8" s="83"/>
      <c r="D8" s="83"/>
      <c r="E8" s="76"/>
      <c r="F8" s="2" t="s">
        <v>34</v>
      </c>
      <c r="G8" s="10">
        <v>100</v>
      </c>
      <c r="H8" s="9"/>
      <c r="I8" s="10"/>
      <c r="J8" s="9"/>
      <c r="K8" s="9"/>
      <c r="L8" s="11"/>
      <c r="M8" s="12"/>
      <c r="N8" s="6"/>
      <c r="O8" s="13"/>
    </row>
    <row r="9" spans="1:15" s="14" customFormat="1" ht="30.75" customHeight="1" outlineLevel="2">
      <c r="A9" s="73"/>
      <c r="B9" s="82"/>
      <c r="C9" s="83"/>
      <c r="D9" s="83"/>
      <c r="E9" s="76"/>
      <c r="F9" s="2" t="s">
        <v>35</v>
      </c>
      <c r="G9" s="10">
        <v>100</v>
      </c>
      <c r="H9" s="9"/>
      <c r="I9" s="10"/>
      <c r="J9" s="9"/>
      <c r="K9" s="9"/>
      <c r="L9" s="11"/>
      <c r="M9" s="12"/>
      <c r="N9" s="6"/>
      <c r="O9" s="13"/>
    </row>
    <row r="10" spans="1:15" s="14" customFormat="1" ht="30.75" customHeight="1" outlineLevel="2">
      <c r="A10" s="73"/>
      <c r="B10" s="82"/>
      <c r="C10" s="83"/>
      <c r="D10" s="83"/>
      <c r="E10" s="76"/>
      <c r="F10" s="2" t="s">
        <v>36</v>
      </c>
      <c r="G10" s="10">
        <v>100</v>
      </c>
      <c r="H10" s="9"/>
      <c r="I10" s="10"/>
      <c r="J10" s="9"/>
      <c r="K10" s="9"/>
      <c r="L10" s="11"/>
      <c r="M10" s="12"/>
      <c r="N10" s="6"/>
      <c r="O10" s="13"/>
    </row>
    <row r="11" spans="1:15" s="14" customFormat="1" ht="21.75" customHeight="1" outlineLevel="2">
      <c r="A11" s="73"/>
      <c r="B11" s="82"/>
      <c r="C11" s="83"/>
      <c r="D11" s="83"/>
      <c r="E11" s="76"/>
      <c r="F11" s="2" t="s">
        <v>37</v>
      </c>
      <c r="G11" s="10"/>
      <c r="H11" s="9"/>
      <c r="I11" s="10"/>
      <c r="J11" s="9"/>
      <c r="K11" s="9"/>
      <c r="L11" s="11"/>
      <c r="M11" s="12"/>
      <c r="N11" s="6"/>
      <c r="O11" s="13"/>
    </row>
    <row r="12" spans="1:15" s="14" customFormat="1" ht="43.5" customHeight="1" outlineLevel="2">
      <c r="A12" s="73" t="s">
        <v>18</v>
      </c>
      <c r="B12" s="80">
        <v>890000</v>
      </c>
      <c r="C12" s="88">
        <f>(B12-M12)/B12*100</f>
        <v>100</v>
      </c>
      <c r="D12" s="81"/>
      <c r="E12" s="75"/>
      <c r="F12" s="41" t="s">
        <v>1</v>
      </c>
      <c r="G12" s="49">
        <v>100</v>
      </c>
      <c r="H12" s="9" t="s">
        <v>43</v>
      </c>
      <c r="I12" s="10"/>
      <c r="J12" s="9"/>
      <c r="K12" s="9"/>
      <c r="L12" s="69"/>
      <c r="M12" s="12">
        <f>G12*L12</f>
        <v>0</v>
      </c>
      <c r="N12" s="6"/>
      <c r="O12" s="13">
        <f>M12+M12*N12/100</f>
        <v>0</v>
      </c>
    </row>
    <row r="13" spans="1:15" s="14" customFormat="1" ht="24" customHeight="1" outlineLevel="2">
      <c r="A13" s="73"/>
      <c r="B13" s="82"/>
      <c r="C13" s="83"/>
      <c r="D13" s="83"/>
      <c r="E13" s="75"/>
      <c r="F13" s="2" t="s">
        <v>52</v>
      </c>
      <c r="G13" s="10">
        <v>100</v>
      </c>
      <c r="H13" s="9"/>
      <c r="I13" s="10"/>
      <c r="J13" s="9"/>
      <c r="K13" s="9"/>
      <c r="L13" s="11"/>
      <c r="M13" s="12"/>
      <c r="N13" s="6"/>
      <c r="O13" s="13"/>
    </row>
    <row r="14" spans="1:15" s="14" customFormat="1" ht="24" customHeight="1" outlineLevel="2">
      <c r="A14" s="73"/>
      <c r="B14" s="82"/>
      <c r="C14" s="83"/>
      <c r="D14" s="83"/>
      <c r="E14" s="76"/>
      <c r="F14" s="2" t="s">
        <v>30</v>
      </c>
      <c r="G14" s="10">
        <v>100</v>
      </c>
      <c r="H14" s="9"/>
      <c r="I14" s="10"/>
      <c r="J14" s="9"/>
      <c r="K14" s="9"/>
      <c r="L14" s="11"/>
      <c r="M14" s="12"/>
      <c r="N14" s="6"/>
      <c r="O14" s="13"/>
    </row>
    <row r="15" spans="1:15" s="14" customFormat="1" ht="24" customHeight="1" outlineLevel="2">
      <c r="A15" s="73"/>
      <c r="B15" s="82"/>
      <c r="C15" s="83"/>
      <c r="D15" s="83"/>
      <c r="E15" s="76"/>
      <c r="F15" s="2" t="s">
        <v>31</v>
      </c>
      <c r="G15" s="10">
        <v>100</v>
      </c>
      <c r="H15" s="9"/>
      <c r="I15" s="10"/>
      <c r="J15" s="9"/>
      <c r="K15" s="9"/>
      <c r="L15" s="11"/>
      <c r="M15" s="12"/>
      <c r="N15" s="6"/>
      <c r="O15" s="13"/>
    </row>
    <row r="16" spans="1:15" s="14" customFormat="1" ht="24" customHeight="1" outlineLevel="2">
      <c r="A16" s="73"/>
      <c r="B16" s="87"/>
      <c r="C16" s="83"/>
      <c r="D16" s="83"/>
      <c r="E16" s="76"/>
      <c r="F16" s="2" t="s">
        <v>32</v>
      </c>
      <c r="G16" s="10">
        <v>100</v>
      </c>
      <c r="H16" s="9"/>
      <c r="I16" s="10"/>
      <c r="J16" s="9"/>
      <c r="K16" s="9"/>
      <c r="L16" s="11"/>
      <c r="M16" s="12"/>
      <c r="N16" s="6"/>
      <c r="O16" s="13"/>
    </row>
    <row r="17" spans="1:15" s="14" customFormat="1" ht="24" customHeight="1" outlineLevel="2">
      <c r="A17" s="73"/>
      <c r="B17" s="82"/>
      <c r="C17" s="83"/>
      <c r="D17" s="83"/>
      <c r="E17" s="76"/>
      <c r="F17" s="2" t="s">
        <v>33</v>
      </c>
      <c r="G17" s="10">
        <v>100</v>
      </c>
      <c r="H17" s="9"/>
      <c r="I17" s="10"/>
      <c r="J17" s="9"/>
      <c r="K17" s="9"/>
      <c r="L17" s="11"/>
      <c r="M17" s="12"/>
      <c r="N17" s="6"/>
      <c r="O17" s="13"/>
    </row>
    <row r="18" spans="1:15" s="14" customFormat="1" ht="24" customHeight="1" outlineLevel="2">
      <c r="A18" s="73"/>
      <c r="B18" s="82"/>
      <c r="C18" s="83"/>
      <c r="D18" s="83"/>
      <c r="E18" s="76"/>
      <c r="F18" s="2" t="s">
        <v>34</v>
      </c>
      <c r="G18" s="10">
        <v>100</v>
      </c>
      <c r="H18" s="9"/>
      <c r="I18" s="10"/>
      <c r="J18" s="9"/>
      <c r="K18" s="9"/>
      <c r="L18" s="11"/>
      <c r="M18" s="12"/>
      <c r="N18" s="6"/>
      <c r="O18" s="13"/>
    </row>
    <row r="19" spans="1:15" s="14" customFormat="1" ht="24" customHeight="1" outlineLevel="2">
      <c r="A19" s="73"/>
      <c r="B19" s="82"/>
      <c r="C19" s="83"/>
      <c r="D19" s="83"/>
      <c r="E19" s="76"/>
      <c r="F19" s="2" t="s">
        <v>35</v>
      </c>
      <c r="G19" s="10">
        <v>100</v>
      </c>
      <c r="H19" s="9"/>
      <c r="I19" s="10"/>
      <c r="J19" s="9"/>
      <c r="K19" s="9"/>
      <c r="L19" s="11"/>
      <c r="M19" s="12"/>
      <c r="N19" s="6"/>
      <c r="O19" s="13"/>
    </row>
    <row r="20" spans="1:15" s="14" customFormat="1" ht="24" customHeight="1" outlineLevel="2">
      <c r="A20" s="73"/>
      <c r="B20" s="82"/>
      <c r="C20" s="83"/>
      <c r="D20" s="83"/>
      <c r="E20" s="76"/>
      <c r="F20" s="2" t="s">
        <v>36</v>
      </c>
      <c r="G20" s="10">
        <v>100</v>
      </c>
      <c r="H20" s="9"/>
      <c r="I20" s="10"/>
      <c r="J20" s="9"/>
      <c r="K20" s="9"/>
      <c r="L20" s="11"/>
      <c r="M20" s="12"/>
      <c r="N20" s="6"/>
      <c r="O20" s="13"/>
    </row>
    <row r="21" spans="1:15" s="14" customFormat="1" ht="24" customHeight="1" outlineLevel="2">
      <c r="A21" s="73"/>
      <c r="B21" s="82"/>
      <c r="C21" s="83"/>
      <c r="D21" s="83"/>
      <c r="E21" s="76"/>
      <c r="F21" s="14" t="s">
        <v>42</v>
      </c>
      <c r="G21" s="10">
        <v>50</v>
      </c>
      <c r="H21" s="9"/>
      <c r="I21" s="10"/>
      <c r="J21" s="9"/>
      <c r="K21" s="9"/>
      <c r="L21" s="11"/>
      <c r="M21" s="12"/>
      <c r="N21" s="6"/>
      <c r="O21" s="13"/>
    </row>
    <row r="22" spans="1:15" s="14" customFormat="1" ht="24" customHeight="1" outlineLevel="2">
      <c r="A22" s="73"/>
      <c r="B22" s="82"/>
      <c r="C22" s="83"/>
      <c r="D22" s="83"/>
      <c r="E22" s="76"/>
      <c r="F22" s="2" t="s">
        <v>37</v>
      </c>
      <c r="G22" s="10"/>
      <c r="H22" s="9"/>
      <c r="I22" s="10"/>
      <c r="J22" s="9"/>
      <c r="K22" s="9"/>
      <c r="L22" s="11"/>
      <c r="M22" s="12"/>
      <c r="N22" s="6"/>
      <c r="O22" s="13"/>
    </row>
    <row r="23" spans="1:15" s="14" customFormat="1" ht="33" customHeight="1" outlineLevel="2">
      <c r="A23" s="73" t="s">
        <v>19</v>
      </c>
      <c r="B23" s="80">
        <v>5000</v>
      </c>
      <c r="C23" s="88">
        <f>(B23-M23)/B23*100</f>
        <v>100</v>
      </c>
      <c r="D23" s="81"/>
      <c r="E23" s="75"/>
      <c r="F23" s="71" t="s">
        <v>66</v>
      </c>
      <c r="G23" s="10">
        <v>20</v>
      </c>
      <c r="H23" s="9" t="s">
        <v>43</v>
      </c>
      <c r="I23" s="10">
        <v>1</v>
      </c>
      <c r="J23" s="9"/>
      <c r="K23" s="9"/>
      <c r="L23" s="69"/>
      <c r="M23" s="12">
        <f>G23*L23</f>
        <v>0</v>
      </c>
      <c r="N23" s="6"/>
      <c r="O23" s="13">
        <f>M23+M23*N23/100</f>
        <v>0</v>
      </c>
    </row>
    <row r="24" spans="1:15" s="14" customFormat="1" ht="25.5" customHeight="1" outlineLevel="2">
      <c r="A24" s="73"/>
      <c r="B24" s="82"/>
      <c r="C24" s="83"/>
      <c r="D24" s="83"/>
      <c r="E24" s="75"/>
      <c r="F24" s="53" t="s">
        <v>78</v>
      </c>
      <c r="G24" s="10">
        <v>20</v>
      </c>
      <c r="H24" s="9"/>
      <c r="I24" s="10"/>
      <c r="J24" s="9"/>
      <c r="K24" s="9"/>
      <c r="L24" s="11"/>
      <c r="M24" s="12"/>
      <c r="N24" s="6"/>
      <c r="O24" s="13"/>
    </row>
    <row r="25" spans="1:15" s="14" customFormat="1" ht="25.5" customHeight="1" outlineLevel="2">
      <c r="A25" s="73"/>
      <c r="B25" s="82"/>
      <c r="C25" s="83"/>
      <c r="D25" s="83"/>
      <c r="E25" s="75"/>
      <c r="F25" s="53" t="s">
        <v>75</v>
      </c>
      <c r="G25" s="10">
        <v>20</v>
      </c>
      <c r="H25" s="9"/>
      <c r="I25" s="10"/>
      <c r="J25" s="9"/>
      <c r="K25" s="9"/>
      <c r="L25" s="11"/>
      <c r="M25" s="12"/>
      <c r="N25" s="6"/>
      <c r="O25" s="13"/>
    </row>
    <row r="26" spans="1:15" s="14" customFormat="1" ht="25.5" customHeight="1" outlineLevel="2">
      <c r="A26" s="73"/>
      <c r="B26" s="82"/>
      <c r="C26" s="83"/>
      <c r="D26" s="83"/>
      <c r="E26" s="75"/>
      <c r="F26" s="53" t="s">
        <v>76</v>
      </c>
      <c r="G26" s="10">
        <v>20</v>
      </c>
      <c r="H26" s="9"/>
      <c r="I26" s="10"/>
      <c r="J26" s="9"/>
      <c r="K26" s="9"/>
      <c r="L26" s="11"/>
      <c r="M26" s="12"/>
      <c r="N26" s="6"/>
      <c r="O26" s="13"/>
    </row>
    <row r="27" spans="1:15" s="14" customFormat="1" ht="25.5" customHeight="1" outlineLevel="2">
      <c r="A27" s="73"/>
      <c r="B27" s="87"/>
      <c r="C27" s="83"/>
      <c r="D27" s="83"/>
      <c r="E27" s="75"/>
      <c r="F27" s="53" t="s">
        <v>77</v>
      </c>
      <c r="G27" s="10">
        <v>20</v>
      </c>
      <c r="H27" s="9"/>
      <c r="I27" s="10"/>
      <c r="J27" s="9"/>
      <c r="K27" s="9"/>
      <c r="L27" s="11"/>
      <c r="M27" s="12"/>
      <c r="N27" s="6"/>
      <c r="O27" s="13"/>
    </row>
    <row r="28" spans="1:15" s="14" customFormat="1" ht="25.5" customHeight="1" outlineLevel="2">
      <c r="A28" s="73"/>
      <c r="B28" s="82"/>
      <c r="C28" s="83"/>
      <c r="D28" s="83"/>
      <c r="E28" s="75"/>
      <c r="F28" s="53" t="s">
        <v>74</v>
      </c>
      <c r="G28" s="10">
        <v>20</v>
      </c>
      <c r="H28" s="9"/>
      <c r="I28" s="10"/>
      <c r="J28" s="9"/>
      <c r="K28" s="9"/>
      <c r="L28" s="11"/>
      <c r="M28" s="12"/>
      <c r="N28" s="6"/>
      <c r="O28" s="13"/>
    </row>
    <row r="29" spans="1:15" s="14" customFormat="1" ht="33" customHeight="1" outlineLevel="2">
      <c r="A29" s="73" t="s">
        <v>20</v>
      </c>
      <c r="B29" s="80">
        <v>4000</v>
      </c>
      <c r="C29" s="88">
        <f>(B29-M29)/B29*100</f>
        <v>100</v>
      </c>
      <c r="D29" s="81"/>
      <c r="E29" s="75"/>
      <c r="F29" s="71" t="s">
        <v>67</v>
      </c>
      <c r="G29" s="10">
        <v>20</v>
      </c>
      <c r="H29" s="9" t="s">
        <v>43</v>
      </c>
      <c r="I29" s="10">
        <v>1</v>
      </c>
      <c r="J29" s="9"/>
      <c r="K29" s="9"/>
      <c r="L29" s="69"/>
      <c r="M29" s="12">
        <f>G29*L29</f>
        <v>0</v>
      </c>
      <c r="N29" s="6"/>
      <c r="O29" s="13">
        <f>M29+M29*N29/100</f>
        <v>0</v>
      </c>
    </row>
    <row r="30" spans="1:15" s="14" customFormat="1" ht="21" customHeight="1" outlineLevel="2">
      <c r="A30" s="73"/>
      <c r="B30" s="82"/>
      <c r="C30" s="83"/>
      <c r="D30" s="83"/>
      <c r="E30" s="75"/>
      <c r="F30" s="53" t="s">
        <v>70</v>
      </c>
      <c r="G30" s="10">
        <v>20</v>
      </c>
      <c r="H30" s="9"/>
      <c r="I30" s="10"/>
      <c r="J30" s="9"/>
      <c r="K30" s="9"/>
      <c r="L30" s="11"/>
      <c r="M30" s="12"/>
      <c r="N30" s="6"/>
      <c r="O30" s="13"/>
    </row>
    <row r="31" spans="1:15" s="14" customFormat="1" ht="21" customHeight="1" outlineLevel="2">
      <c r="A31" s="73"/>
      <c r="B31" s="82"/>
      <c r="C31" s="83"/>
      <c r="D31" s="83"/>
      <c r="E31" s="75"/>
      <c r="F31" s="53" t="s">
        <v>71</v>
      </c>
      <c r="G31" s="10">
        <v>20</v>
      </c>
      <c r="H31" s="9"/>
      <c r="I31" s="10"/>
      <c r="J31" s="9"/>
      <c r="K31" s="9"/>
      <c r="L31" s="11"/>
      <c r="M31" s="12"/>
      <c r="N31" s="6"/>
      <c r="O31" s="13"/>
    </row>
    <row r="32" spans="1:15" s="14" customFormat="1" ht="21" customHeight="1" outlineLevel="2">
      <c r="A32" s="73"/>
      <c r="B32" s="87"/>
      <c r="C32" s="83"/>
      <c r="D32" s="83"/>
      <c r="E32" s="75"/>
      <c r="F32" s="53" t="s">
        <v>72</v>
      </c>
      <c r="G32" s="10">
        <v>20</v>
      </c>
      <c r="H32" s="9"/>
      <c r="I32" s="10"/>
      <c r="J32" s="9"/>
      <c r="K32" s="9"/>
      <c r="L32" s="11"/>
      <c r="M32" s="12"/>
      <c r="N32" s="6"/>
      <c r="O32" s="13"/>
    </row>
    <row r="33" spans="1:15" s="14" customFormat="1" ht="21" customHeight="1" outlineLevel="2">
      <c r="A33" s="73"/>
      <c r="B33" s="82"/>
      <c r="C33" s="83"/>
      <c r="D33" s="83"/>
      <c r="E33" s="75"/>
      <c r="F33" s="54" t="s">
        <v>73</v>
      </c>
      <c r="G33" s="10">
        <v>20</v>
      </c>
      <c r="H33" s="9"/>
      <c r="I33" s="10"/>
      <c r="J33" s="9"/>
      <c r="K33" s="9"/>
      <c r="L33" s="11"/>
      <c r="M33" s="12"/>
      <c r="N33" s="6"/>
      <c r="O33" s="13"/>
    </row>
    <row r="34" spans="1:15" s="14" customFormat="1" ht="21" customHeight="1" outlineLevel="2">
      <c r="A34" s="73"/>
      <c r="B34" s="82"/>
      <c r="C34" s="83"/>
      <c r="D34" s="83"/>
      <c r="E34" s="76"/>
      <c r="F34" s="53" t="s">
        <v>74</v>
      </c>
      <c r="G34" s="10">
        <v>20</v>
      </c>
      <c r="H34" s="9"/>
      <c r="I34" s="10"/>
      <c r="J34" s="9"/>
      <c r="K34" s="9"/>
      <c r="L34" s="11"/>
      <c r="M34" s="12"/>
      <c r="N34" s="6"/>
      <c r="O34" s="13"/>
    </row>
    <row r="35" spans="1:15" s="14" customFormat="1" ht="42" customHeight="1" outlineLevel="2">
      <c r="A35" s="73" t="s">
        <v>21</v>
      </c>
      <c r="B35" s="80">
        <v>1350000</v>
      </c>
      <c r="C35" s="88">
        <f>(B35-M35)/B35*100</f>
        <v>100</v>
      </c>
      <c r="D35" s="81"/>
      <c r="E35" s="75"/>
      <c r="F35" s="41" t="s">
        <v>2</v>
      </c>
      <c r="G35" s="49">
        <v>150</v>
      </c>
      <c r="H35" s="9" t="s">
        <v>43</v>
      </c>
      <c r="I35" s="10"/>
      <c r="J35" s="9"/>
      <c r="K35" s="9"/>
      <c r="L35" s="69"/>
      <c r="M35" s="12">
        <f>G35*L35</f>
        <v>0</v>
      </c>
      <c r="N35" s="6"/>
      <c r="O35" s="13">
        <f>M35+M35*N35/100</f>
        <v>0</v>
      </c>
    </row>
    <row r="36" spans="1:15" s="14" customFormat="1" ht="24" customHeight="1" outlineLevel="2">
      <c r="A36" s="73"/>
      <c r="B36" s="82"/>
      <c r="C36" s="83"/>
      <c r="D36" s="83"/>
      <c r="E36" s="75"/>
      <c r="F36" s="2" t="s">
        <v>45</v>
      </c>
      <c r="G36" s="10">
        <v>150</v>
      </c>
      <c r="H36" s="9"/>
      <c r="I36" s="10"/>
      <c r="J36" s="9"/>
      <c r="K36" s="9"/>
      <c r="L36" s="11"/>
      <c r="M36" s="12"/>
      <c r="N36" s="6"/>
      <c r="O36" s="13"/>
    </row>
    <row r="37" spans="1:15" s="14" customFormat="1" ht="24" customHeight="1" outlineLevel="2">
      <c r="A37" s="73"/>
      <c r="B37" s="82"/>
      <c r="C37" s="83"/>
      <c r="D37" s="83"/>
      <c r="E37" s="76"/>
      <c r="F37" s="2" t="s">
        <v>38</v>
      </c>
      <c r="G37" s="10">
        <v>150</v>
      </c>
      <c r="H37" s="9"/>
      <c r="I37" s="10"/>
      <c r="J37" s="9"/>
      <c r="K37" s="9"/>
      <c r="L37" s="11"/>
      <c r="M37" s="12"/>
      <c r="N37" s="6"/>
      <c r="O37" s="13"/>
    </row>
    <row r="38" spans="1:15" s="14" customFormat="1" ht="24" customHeight="1" outlineLevel="2">
      <c r="A38" s="73"/>
      <c r="B38" s="87"/>
      <c r="C38" s="83"/>
      <c r="D38" s="83"/>
      <c r="E38" s="76"/>
      <c r="F38" s="2" t="s">
        <v>39</v>
      </c>
      <c r="G38" s="10">
        <v>150</v>
      </c>
      <c r="H38" s="9"/>
      <c r="I38" s="10"/>
      <c r="J38" s="9"/>
      <c r="K38" s="9"/>
      <c r="L38" s="11"/>
      <c r="M38" s="12"/>
      <c r="N38" s="6"/>
      <c r="O38" s="13"/>
    </row>
    <row r="39" spans="1:15" s="14" customFormat="1" ht="24" customHeight="1" outlineLevel="2">
      <c r="A39" s="73"/>
      <c r="B39" s="82"/>
      <c r="C39" s="83"/>
      <c r="D39" s="83"/>
      <c r="E39" s="76"/>
      <c r="F39" s="2" t="s">
        <v>40</v>
      </c>
      <c r="G39" s="10">
        <v>150</v>
      </c>
      <c r="H39" s="9"/>
      <c r="I39" s="10"/>
      <c r="J39" s="9"/>
      <c r="K39" s="9"/>
      <c r="L39" s="11"/>
      <c r="M39" s="12"/>
      <c r="N39" s="6"/>
      <c r="O39" s="13"/>
    </row>
    <row r="40" spans="1:15" s="14" customFormat="1" ht="24" customHeight="1" outlineLevel="2">
      <c r="A40" s="73"/>
      <c r="B40" s="82"/>
      <c r="C40" s="83"/>
      <c r="D40" s="83"/>
      <c r="E40" s="76"/>
      <c r="F40" s="2" t="s">
        <v>41</v>
      </c>
      <c r="G40" s="10">
        <v>150</v>
      </c>
      <c r="H40" s="9"/>
      <c r="I40" s="10"/>
      <c r="J40" s="9"/>
      <c r="K40" s="9"/>
      <c r="L40" s="11"/>
      <c r="M40" s="12"/>
      <c r="N40" s="6"/>
      <c r="O40" s="13"/>
    </row>
    <row r="41" spans="1:15" s="14" customFormat="1" ht="24" customHeight="1" outlineLevel="2">
      <c r="A41" s="73"/>
      <c r="B41" s="82"/>
      <c r="C41" s="83"/>
      <c r="D41" s="83"/>
      <c r="E41" s="76"/>
      <c r="F41" s="2" t="s">
        <v>42</v>
      </c>
      <c r="G41" s="10">
        <v>150</v>
      </c>
      <c r="H41" s="9"/>
      <c r="I41" s="10"/>
      <c r="J41" s="9"/>
      <c r="K41" s="9"/>
      <c r="L41" s="11"/>
      <c r="M41" s="12"/>
      <c r="N41" s="6"/>
      <c r="O41" s="13"/>
    </row>
    <row r="42" spans="1:15" s="14" customFormat="1" ht="54" customHeight="1" outlineLevel="2">
      <c r="A42" s="73" t="s">
        <v>22</v>
      </c>
      <c r="B42" s="80">
        <v>2520000</v>
      </c>
      <c r="C42" s="88">
        <f>(B42-M42)/B42*100</f>
        <v>100</v>
      </c>
      <c r="D42" s="81"/>
      <c r="E42" s="75"/>
      <c r="F42" s="41" t="s">
        <v>63</v>
      </c>
      <c r="G42" s="10"/>
      <c r="H42" s="9"/>
      <c r="I42" s="10"/>
      <c r="J42" s="9"/>
      <c r="K42" s="9"/>
      <c r="L42" s="11"/>
      <c r="M42" s="12"/>
      <c r="N42" s="6"/>
      <c r="O42" s="13"/>
    </row>
    <row r="43" spans="1:15" s="14" customFormat="1" ht="24" customHeight="1" outlineLevel="2">
      <c r="A43" s="73"/>
      <c r="B43" s="82"/>
      <c r="C43" s="83"/>
      <c r="D43" s="83"/>
      <c r="E43" s="75"/>
      <c r="F43" s="55" t="s">
        <v>45</v>
      </c>
      <c r="G43" s="10">
        <v>120</v>
      </c>
      <c r="H43" s="9" t="s">
        <v>43</v>
      </c>
      <c r="I43" s="10"/>
      <c r="J43" s="9"/>
      <c r="K43" s="9"/>
      <c r="L43" s="69"/>
      <c r="M43" s="12">
        <f>G43*L43</f>
        <v>0</v>
      </c>
      <c r="N43" s="6"/>
      <c r="O43" s="13">
        <f>M43+M43*N43/100</f>
        <v>0</v>
      </c>
    </row>
    <row r="44" spans="1:15" s="14" customFormat="1" ht="24" customHeight="1" outlineLevel="2">
      <c r="A44" s="73"/>
      <c r="B44" s="82"/>
      <c r="C44" s="83"/>
      <c r="D44" s="83"/>
      <c r="E44" s="75"/>
      <c r="F44" s="2" t="s">
        <v>62</v>
      </c>
      <c r="G44" s="49">
        <v>240</v>
      </c>
      <c r="H44" s="9"/>
      <c r="I44" s="10"/>
      <c r="J44" s="9"/>
      <c r="K44" s="9"/>
      <c r="L44" s="11"/>
      <c r="M44" s="12"/>
      <c r="N44" s="6"/>
      <c r="O44" s="13"/>
    </row>
    <row r="45" spans="1:15" s="14" customFormat="1" ht="24" customHeight="1" outlineLevel="2">
      <c r="A45" s="73"/>
      <c r="B45" s="82"/>
      <c r="C45" s="83"/>
      <c r="D45" s="83"/>
      <c r="E45" s="75"/>
      <c r="F45" s="2" t="s">
        <v>39</v>
      </c>
      <c r="G45" s="49">
        <v>240</v>
      </c>
      <c r="H45" s="9"/>
      <c r="I45" s="10"/>
      <c r="J45" s="9"/>
      <c r="K45" s="9"/>
      <c r="L45" s="11"/>
      <c r="M45" s="12"/>
      <c r="N45" s="6"/>
      <c r="O45" s="13"/>
    </row>
    <row r="46" spans="1:15" s="14" customFormat="1" ht="24" customHeight="1" outlineLevel="2">
      <c r="A46" s="73"/>
      <c r="B46" s="87"/>
      <c r="C46" s="83"/>
      <c r="D46" s="83"/>
      <c r="E46" s="75"/>
      <c r="F46" s="2" t="s">
        <v>40</v>
      </c>
      <c r="G46" s="49">
        <v>240</v>
      </c>
      <c r="H46" s="9"/>
      <c r="I46" s="10"/>
      <c r="J46" s="9"/>
      <c r="K46" s="9"/>
      <c r="L46" s="11"/>
      <c r="M46" s="12"/>
      <c r="N46" s="6"/>
      <c r="O46" s="13"/>
    </row>
    <row r="47" spans="1:15" s="14" customFormat="1" ht="24" customHeight="1" outlineLevel="2">
      <c r="A47" s="73"/>
      <c r="B47" s="82"/>
      <c r="C47" s="83"/>
      <c r="D47" s="83"/>
      <c r="E47" s="75"/>
      <c r="F47" s="14" t="s">
        <v>51</v>
      </c>
      <c r="G47" s="10">
        <v>120</v>
      </c>
      <c r="H47" s="9"/>
      <c r="I47" s="10"/>
      <c r="J47" s="9"/>
      <c r="K47" s="9"/>
      <c r="L47" s="11"/>
      <c r="M47" s="12"/>
      <c r="N47" s="6"/>
      <c r="O47" s="13"/>
    </row>
    <row r="48" spans="1:15" s="14" customFormat="1" ht="24" customHeight="1" outlineLevel="2">
      <c r="A48" s="73"/>
      <c r="B48" s="82"/>
      <c r="C48" s="83"/>
      <c r="D48" s="83"/>
      <c r="E48" s="75"/>
      <c r="F48" s="2" t="s">
        <v>41</v>
      </c>
      <c r="G48" s="49">
        <v>240</v>
      </c>
      <c r="H48" s="9"/>
      <c r="I48" s="10"/>
      <c r="J48" s="9"/>
      <c r="K48" s="9"/>
      <c r="L48" s="11"/>
      <c r="M48" s="12"/>
      <c r="N48" s="6"/>
      <c r="O48" s="13"/>
    </row>
    <row r="49" spans="1:15" s="14" customFormat="1" ht="24" customHeight="1" outlineLevel="2">
      <c r="A49" s="73"/>
      <c r="B49" s="82"/>
      <c r="C49" s="83"/>
      <c r="D49" s="83"/>
      <c r="E49" s="75"/>
      <c r="F49" s="2" t="s">
        <v>42</v>
      </c>
      <c r="G49" s="10">
        <v>120</v>
      </c>
      <c r="H49" s="9"/>
      <c r="I49" s="10"/>
      <c r="J49" s="9"/>
      <c r="K49" s="9"/>
      <c r="L49" s="11"/>
      <c r="M49" s="12"/>
      <c r="N49" s="6"/>
      <c r="O49" s="13"/>
    </row>
    <row r="50" spans="1:15" s="14" customFormat="1" ht="57" customHeight="1" outlineLevel="2">
      <c r="A50" s="73" t="s">
        <v>23</v>
      </c>
      <c r="B50" s="80">
        <v>1900000</v>
      </c>
      <c r="C50" s="88">
        <f>(B50-M50)/B50*100</f>
        <v>100</v>
      </c>
      <c r="D50" s="81"/>
      <c r="E50" s="75"/>
      <c r="F50" s="41" t="s">
        <v>68</v>
      </c>
      <c r="G50" s="10">
        <v>100</v>
      </c>
      <c r="H50" s="9" t="s">
        <v>43</v>
      </c>
      <c r="I50" s="10"/>
      <c r="J50" s="9"/>
      <c r="K50" s="9"/>
      <c r="L50" s="69"/>
      <c r="M50" s="12">
        <f>G50*L50</f>
        <v>0</v>
      </c>
      <c r="N50" s="6"/>
      <c r="O50" s="13">
        <f>M50+M50*N50/100</f>
        <v>0</v>
      </c>
    </row>
    <row r="51" spans="1:15" s="14" customFormat="1" ht="24" customHeight="1" outlineLevel="2">
      <c r="A51" s="73"/>
      <c r="B51" s="82"/>
      <c r="C51" s="83"/>
      <c r="D51" s="83"/>
      <c r="E51" s="75"/>
      <c r="F51" s="2" t="s">
        <v>45</v>
      </c>
      <c r="G51" s="10">
        <v>100</v>
      </c>
      <c r="H51" s="9"/>
      <c r="I51" s="10"/>
      <c r="J51" s="9"/>
      <c r="K51" s="9"/>
      <c r="L51" s="11"/>
      <c r="M51" s="12"/>
      <c r="N51" s="6"/>
      <c r="O51" s="13"/>
    </row>
    <row r="52" spans="1:15" s="14" customFormat="1" ht="24" customHeight="1" outlineLevel="2">
      <c r="A52" s="73"/>
      <c r="B52" s="82"/>
      <c r="C52" s="83"/>
      <c r="D52" s="83"/>
      <c r="E52" s="75"/>
      <c r="F52" s="2" t="s">
        <v>38</v>
      </c>
      <c r="G52" s="10">
        <v>200</v>
      </c>
      <c r="H52" s="9"/>
      <c r="I52" s="10"/>
      <c r="J52" s="9"/>
      <c r="K52" s="9"/>
      <c r="L52" s="11"/>
      <c r="M52" s="12"/>
      <c r="N52" s="6"/>
      <c r="O52" s="13"/>
    </row>
    <row r="53" spans="1:15" s="14" customFormat="1" ht="24" customHeight="1" outlineLevel="2">
      <c r="A53" s="73"/>
      <c r="B53" s="82"/>
      <c r="C53" s="83"/>
      <c r="D53" s="83"/>
      <c r="E53" s="75"/>
      <c r="F53" s="2" t="s">
        <v>47</v>
      </c>
      <c r="G53" s="10">
        <v>200</v>
      </c>
      <c r="H53" s="9"/>
      <c r="I53" s="10"/>
      <c r="J53" s="9"/>
      <c r="K53" s="9"/>
      <c r="L53" s="11"/>
      <c r="M53" s="12"/>
      <c r="N53" s="6"/>
      <c r="O53" s="13"/>
    </row>
    <row r="54" spans="1:15" s="14" customFormat="1" ht="24" customHeight="1" outlineLevel="2">
      <c r="A54" s="73"/>
      <c r="B54" s="87"/>
      <c r="C54" s="83"/>
      <c r="D54" s="83"/>
      <c r="E54" s="75"/>
      <c r="F54" s="2" t="s">
        <v>48</v>
      </c>
      <c r="G54" s="10">
        <v>200</v>
      </c>
      <c r="H54" s="9"/>
      <c r="I54" s="10"/>
      <c r="J54" s="9"/>
      <c r="K54" s="9"/>
      <c r="L54" s="11"/>
      <c r="M54" s="12"/>
      <c r="N54" s="6"/>
      <c r="O54" s="13"/>
    </row>
    <row r="55" spans="1:15" s="14" customFormat="1" ht="24" customHeight="1" outlineLevel="2">
      <c r="A55" s="73"/>
      <c r="B55" s="82"/>
      <c r="C55" s="83"/>
      <c r="D55" s="83"/>
      <c r="E55" s="75"/>
      <c r="F55" s="14" t="s">
        <v>51</v>
      </c>
      <c r="G55" s="10">
        <v>100</v>
      </c>
      <c r="H55" s="9"/>
      <c r="I55" s="10"/>
      <c r="J55" s="9"/>
      <c r="K55" s="9"/>
      <c r="L55" s="11"/>
      <c r="M55" s="12"/>
      <c r="N55" s="6"/>
      <c r="O55" s="13"/>
    </row>
    <row r="56" spans="1:15" s="14" customFormat="1" ht="24" customHeight="1" outlineLevel="2">
      <c r="A56" s="73"/>
      <c r="B56" s="82"/>
      <c r="C56" s="83"/>
      <c r="D56" s="83"/>
      <c r="E56" s="75"/>
      <c r="F56" s="2" t="s">
        <v>41</v>
      </c>
      <c r="G56" s="10">
        <v>200</v>
      </c>
      <c r="H56" s="9"/>
      <c r="I56" s="10"/>
      <c r="J56" s="9"/>
      <c r="K56" s="9"/>
      <c r="L56" s="11"/>
      <c r="M56" s="12"/>
      <c r="N56" s="6"/>
      <c r="O56" s="13"/>
    </row>
    <row r="57" spans="1:15" s="14" customFormat="1" ht="24" customHeight="1" outlineLevel="2">
      <c r="A57" s="73"/>
      <c r="B57" s="82"/>
      <c r="C57" s="83"/>
      <c r="D57" s="83"/>
      <c r="E57" s="75"/>
      <c r="F57" s="2" t="s">
        <v>42</v>
      </c>
      <c r="G57" s="10">
        <v>100</v>
      </c>
      <c r="H57" s="9"/>
      <c r="I57" s="10"/>
      <c r="J57" s="9"/>
      <c r="K57" s="9"/>
      <c r="L57" s="11"/>
      <c r="M57" s="12"/>
      <c r="N57" s="6"/>
      <c r="O57" s="13"/>
    </row>
    <row r="58" spans="1:15" s="14" customFormat="1" ht="50.25" customHeight="1" outlineLevel="2">
      <c r="A58" s="73" t="s">
        <v>24</v>
      </c>
      <c r="B58" s="80">
        <v>350000</v>
      </c>
      <c r="C58" s="88">
        <f>(B58-M58)/B58*100</f>
        <v>100</v>
      </c>
      <c r="D58" s="81"/>
      <c r="E58" s="75"/>
      <c r="F58" s="41" t="s">
        <v>83</v>
      </c>
      <c r="G58" s="10"/>
      <c r="I58" s="10"/>
      <c r="J58" s="9"/>
      <c r="K58" s="9"/>
      <c r="L58" s="11" t="s">
        <v>86</v>
      </c>
      <c r="M58" s="12">
        <f>(L59*G59)+(L65*G65)</f>
        <v>0</v>
      </c>
      <c r="N58" s="6"/>
      <c r="O58" s="13">
        <f>M58+M58*N58/100</f>
        <v>0</v>
      </c>
    </row>
    <row r="59" spans="1:15" s="14" customFormat="1" ht="24" customHeight="1" outlineLevel="2">
      <c r="A59" s="73" t="s">
        <v>84</v>
      </c>
      <c r="B59" s="82"/>
      <c r="C59" s="83"/>
      <c r="D59" s="83"/>
      <c r="E59" s="75"/>
      <c r="F59" s="41" t="s">
        <v>49</v>
      </c>
      <c r="G59" s="10">
        <v>20</v>
      </c>
      <c r="H59" s="9" t="s">
        <v>43</v>
      </c>
      <c r="I59" s="10"/>
      <c r="J59" s="9"/>
      <c r="K59" s="9"/>
      <c r="L59" s="69"/>
      <c r="M59" s="12"/>
      <c r="N59" s="6"/>
      <c r="O59" s="13"/>
    </row>
    <row r="60" spans="1:15" s="14" customFormat="1" ht="24" customHeight="1" outlineLevel="2">
      <c r="A60" s="73"/>
      <c r="B60" s="82"/>
      <c r="C60" s="83"/>
      <c r="D60" s="83"/>
      <c r="E60" s="75"/>
      <c r="F60" s="2" t="s">
        <v>45</v>
      </c>
      <c r="G60" s="10">
        <v>20</v>
      </c>
      <c r="H60" s="9"/>
      <c r="I60" s="10"/>
      <c r="J60" s="9"/>
      <c r="K60" s="9"/>
      <c r="L60" s="11"/>
      <c r="M60" s="12"/>
      <c r="N60" s="6"/>
      <c r="O60" s="13"/>
    </row>
    <row r="61" spans="1:15" s="14" customFormat="1" ht="24" customHeight="1" outlineLevel="2">
      <c r="A61" s="73"/>
      <c r="B61" s="82"/>
      <c r="C61" s="83"/>
      <c r="D61" s="83"/>
      <c r="E61" s="75"/>
      <c r="F61" s="2" t="s">
        <v>46</v>
      </c>
      <c r="G61" s="10">
        <v>20</v>
      </c>
      <c r="H61" s="9"/>
      <c r="I61" s="10"/>
      <c r="J61" s="9"/>
      <c r="K61" s="9"/>
      <c r="L61" s="11"/>
      <c r="M61" s="12"/>
      <c r="N61" s="6"/>
      <c r="O61" s="13"/>
    </row>
    <row r="62" spans="1:15" s="14" customFormat="1" ht="24" customHeight="1" outlineLevel="2">
      <c r="A62" s="73"/>
      <c r="B62" s="87"/>
      <c r="C62" s="83"/>
      <c r="D62" s="83"/>
      <c r="E62" s="75"/>
      <c r="F62" s="2" t="s">
        <v>47</v>
      </c>
      <c r="G62" s="10">
        <v>20</v>
      </c>
      <c r="H62" s="9"/>
      <c r="I62" s="10"/>
      <c r="J62" s="9"/>
      <c r="K62" s="9"/>
      <c r="L62" s="11"/>
      <c r="M62" s="12"/>
      <c r="N62" s="6"/>
      <c r="O62" s="13"/>
    </row>
    <row r="63" spans="1:15" s="14" customFormat="1" ht="24" customHeight="1" outlineLevel="2">
      <c r="A63" s="73"/>
      <c r="B63" s="82"/>
      <c r="C63" s="83"/>
      <c r="D63" s="83"/>
      <c r="E63" s="75"/>
      <c r="F63" s="2" t="s">
        <v>48</v>
      </c>
      <c r="G63" s="10">
        <v>20</v>
      </c>
      <c r="H63" s="9"/>
      <c r="I63" s="10"/>
      <c r="J63" s="9"/>
      <c r="K63" s="9"/>
      <c r="L63" s="11"/>
      <c r="M63" s="12"/>
      <c r="N63" s="6"/>
      <c r="O63" s="13"/>
    </row>
    <row r="64" spans="1:15" s="14" customFormat="1" ht="24" customHeight="1" outlineLevel="2">
      <c r="A64" s="73"/>
      <c r="B64" s="82"/>
      <c r="C64" s="83"/>
      <c r="D64" s="83"/>
      <c r="E64" s="75"/>
      <c r="F64" s="2" t="s">
        <v>42</v>
      </c>
      <c r="G64" s="10">
        <v>20</v>
      </c>
      <c r="H64" s="9"/>
      <c r="I64" s="10"/>
      <c r="J64" s="9"/>
      <c r="K64" s="9"/>
      <c r="L64" s="11"/>
      <c r="M64" s="12"/>
      <c r="N64" s="6"/>
      <c r="O64" s="13"/>
    </row>
    <row r="65" spans="1:15" s="14" customFormat="1" ht="24" customHeight="1" outlineLevel="2">
      <c r="A65" s="73" t="s">
        <v>85</v>
      </c>
      <c r="B65" s="82"/>
      <c r="C65" s="83"/>
      <c r="D65" s="83"/>
      <c r="E65" s="75"/>
      <c r="F65" s="41" t="s">
        <v>50</v>
      </c>
      <c r="G65" s="10">
        <v>10</v>
      </c>
      <c r="H65" s="9" t="s">
        <v>43</v>
      </c>
      <c r="I65" s="10"/>
      <c r="J65" s="9"/>
      <c r="K65" s="9"/>
      <c r="L65" s="69"/>
      <c r="M65" s="12"/>
      <c r="N65" s="6"/>
      <c r="O65" s="13"/>
    </row>
    <row r="66" spans="1:15" s="14" customFormat="1" ht="24" customHeight="1" outlineLevel="2">
      <c r="A66" s="73"/>
      <c r="B66" s="82"/>
      <c r="C66" s="83"/>
      <c r="D66" s="83"/>
      <c r="E66" s="75"/>
      <c r="F66" s="2" t="s">
        <v>45</v>
      </c>
      <c r="G66" s="10">
        <v>10</v>
      </c>
      <c r="H66" s="9"/>
      <c r="I66" s="10"/>
      <c r="J66" s="9"/>
      <c r="K66" s="9"/>
      <c r="L66" s="11"/>
      <c r="M66" s="12"/>
      <c r="N66" s="6"/>
      <c r="O66" s="13"/>
    </row>
    <row r="67" spans="1:15" s="14" customFormat="1" ht="24" customHeight="1" outlineLevel="2">
      <c r="A67" s="73"/>
      <c r="B67" s="82"/>
      <c r="C67" s="83"/>
      <c r="D67" s="83"/>
      <c r="E67" s="75"/>
      <c r="F67" s="2" t="s">
        <v>46</v>
      </c>
      <c r="G67" s="10">
        <v>10</v>
      </c>
      <c r="H67" s="9"/>
      <c r="I67" s="10"/>
      <c r="J67" s="9"/>
      <c r="K67" s="9"/>
      <c r="L67" s="11"/>
      <c r="M67" s="12"/>
      <c r="N67" s="6"/>
      <c r="O67" s="13"/>
    </row>
    <row r="68" spans="1:15" s="14" customFormat="1" ht="24" customHeight="1" outlineLevel="2">
      <c r="A68" s="73"/>
      <c r="B68" s="82"/>
      <c r="C68" s="83"/>
      <c r="D68" s="83"/>
      <c r="E68" s="75"/>
      <c r="F68" s="2" t="s">
        <v>47</v>
      </c>
      <c r="G68" s="10">
        <v>10</v>
      </c>
      <c r="H68" s="9"/>
      <c r="I68" s="10"/>
      <c r="J68" s="9"/>
      <c r="K68" s="9"/>
      <c r="L68" s="11"/>
      <c r="M68" s="12"/>
      <c r="N68" s="6"/>
      <c r="O68" s="13"/>
    </row>
    <row r="69" spans="1:15" s="14" customFormat="1" ht="24" customHeight="1" outlineLevel="2">
      <c r="A69" s="73"/>
      <c r="B69" s="82"/>
      <c r="C69" s="83"/>
      <c r="D69" s="83"/>
      <c r="E69" s="75"/>
      <c r="F69" s="2" t="s">
        <v>48</v>
      </c>
      <c r="G69" s="10">
        <v>10</v>
      </c>
      <c r="H69" s="9"/>
      <c r="I69" s="10"/>
      <c r="J69" s="9"/>
      <c r="K69" s="9"/>
      <c r="L69" s="11"/>
      <c r="M69" s="12"/>
      <c r="N69" s="6"/>
      <c r="O69" s="13"/>
    </row>
    <row r="70" spans="1:15" s="14" customFormat="1" ht="24" customHeight="1" outlineLevel="2">
      <c r="A70" s="73"/>
      <c r="B70" s="82"/>
      <c r="C70" s="83"/>
      <c r="D70" s="83"/>
      <c r="E70" s="75"/>
      <c r="F70" s="2" t="s">
        <v>42</v>
      </c>
      <c r="G70" s="10">
        <v>10</v>
      </c>
      <c r="H70" s="9"/>
      <c r="I70" s="10"/>
      <c r="J70" s="9"/>
      <c r="K70" s="9"/>
      <c r="L70" s="11"/>
      <c r="M70" s="12"/>
      <c r="N70" s="6"/>
      <c r="O70" s="13"/>
    </row>
    <row r="71" spans="1:15" s="14" customFormat="1" ht="24" customHeight="1" outlineLevel="2">
      <c r="A71" s="73" t="s">
        <v>25</v>
      </c>
      <c r="B71" s="80">
        <v>180000</v>
      </c>
      <c r="C71" s="88">
        <f>(B71-M71)/B71*100</f>
        <v>100</v>
      </c>
      <c r="D71" s="81"/>
      <c r="E71" s="75"/>
      <c r="F71" s="41" t="s">
        <v>56</v>
      </c>
      <c r="G71" s="10">
        <v>20</v>
      </c>
      <c r="H71" s="9" t="s">
        <v>43</v>
      </c>
      <c r="I71" s="10"/>
      <c r="J71" s="9"/>
      <c r="K71" s="9"/>
      <c r="L71" s="69"/>
      <c r="M71" s="12">
        <f>G71*L71</f>
        <v>0</v>
      </c>
      <c r="N71" s="6"/>
      <c r="O71" s="13">
        <f>M71+M71*N71/100</f>
        <v>0</v>
      </c>
    </row>
    <row r="72" spans="1:15" s="14" customFormat="1" ht="24" customHeight="1" outlineLevel="2">
      <c r="A72" s="73"/>
      <c r="B72" s="82"/>
      <c r="C72" s="83"/>
      <c r="D72" s="83"/>
      <c r="E72" s="77"/>
      <c r="F72" s="51" t="s">
        <v>57</v>
      </c>
      <c r="G72" s="50">
        <v>20</v>
      </c>
      <c r="H72" s="9"/>
      <c r="I72" s="10"/>
      <c r="J72" s="9"/>
      <c r="K72" s="9"/>
      <c r="L72" s="11"/>
      <c r="M72" s="12"/>
      <c r="N72" s="6"/>
      <c r="O72" s="13"/>
    </row>
    <row r="73" spans="1:15" s="14" customFormat="1" ht="24" customHeight="1" outlineLevel="2">
      <c r="A73" s="73"/>
      <c r="B73" s="82"/>
      <c r="C73" s="83"/>
      <c r="D73" s="83"/>
      <c r="E73" s="77"/>
      <c r="F73" s="51" t="s">
        <v>58</v>
      </c>
      <c r="G73" s="50">
        <v>20</v>
      </c>
      <c r="H73" s="9"/>
      <c r="I73" s="10"/>
      <c r="J73" s="9"/>
      <c r="K73" s="9"/>
      <c r="L73" s="11"/>
      <c r="M73" s="12"/>
      <c r="N73" s="6"/>
      <c r="O73" s="13"/>
    </row>
    <row r="74" spans="1:15" s="14" customFormat="1" ht="24" customHeight="1" outlineLevel="2">
      <c r="A74" s="73"/>
      <c r="B74" s="82"/>
      <c r="C74" s="83"/>
      <c r="D74" s="83"/>
      <c r="E74" s="77"/>
      <c r="F74" s="51" t="s">
        <v>59</v>
      </c>
      <c r="G74" s="50">
        <v>20</v>
      </c>
      <c r="H74" s="9"/>
      <c r="I74" s="10"/>
      <c r="J74" s="9"/>
      <c r="K74" s="9"/>
      <c r="L74" s="11"/>
      <c r="M74" s="12"/>
      <c r="N74" s="6"/>
      <c r="O74" s="13"/>
    </row>
    <row r="75" spans="1:15" s="14" customFormat="1" ht="24" customHeight="1" outlineLevel="2">
      <c r="A75" s="73"/>
      <c r="B75" s="87"/>
      <c r="C75" s="83"/>
      <c r="D75" s="83"/>
      <c r="E75" s="77"/>
      <c r="F75" s="51" t="s">
        <v>60</v>
      </c>
      <c r="G75" s="50">
        <v>20</v>
      </c>
      <c r="H75" s="9"/>
      <c r="I75" s="10"/>
      <c r="J75" s="9"/>
      <c r="K75" s="9"/>
      <c r="L75" s="11"/>
      <c r="M75" s="12"/>
      <c r="N75" s="6"/>
      <c r="O75" s="13"/>
    </row>
    <row r="76" spans="1:15" s="14" customFormat="1" ht="30" customHeight="1" outlineLevel="2">
      <c r="A76" s="73"/>
      <c r="B76" s="82"/>
      <c r="C76" s="83"/>
      <c r="D76" s="83"/>
      <c r="E76" s="77"/>
      <c r="F76" s="52" t="s">
        <v>61</v>
      </c>
      <c r="G76" s="50">
        <v>20</v>
      </c>
      <c r="H76" s="9"/>
      <c r="I76" s="10"/>
      <c r="J76" s="9"/>
      <c r="K76" s="9"/>
      <c r="L76" s="11"/>
      <c r="M76" s="12"/>
      <c r="N76" s="6"/>
      <c r="O76" s="13"/>
    </row>
    <row r="77" spans="1:15" s="14" customFormat="1" ht="24" customHeight="1" outlineLevel="2">
      <c r="A77" s="73" t="s">
        <v>26</v>
      </c>
      <c r="B77" s="80">
        <v>210000</v>
      </c>
      <c r="C77" s="88">
        <f>(B77-M77)/B77*100</f>
        <v>100</v>
      </c>
      <c r="D77" s="81"/>
      <c r="E77" s="75"/>
      <c r="F77" s="41" t="s">
        <v>3</v>
      </c>
      <c r="G77" s="10">
        <v>150</v>
      </c>
      <c r="H77" s="9" t="s">
        <v>43</v>
      </c>
      <c r="I77" s="10">
        <v>1</v>
      </c>
      <c r="J77" s="9"/>
      <c r="K77" s="9"/>
      <c r="L77" s="69"/>
      <c r="M77" s="12">
        <f>G77*L77</f>
        <v>0</v>
      </c>
      <c r="N77" s="6"/>
      <c r="O77" s="13">
        <f>M77+M77*N77/100</f>
        <v>0</v>
      </c>
    </row>
    <row r="78" spans="1:15" s="14" customFormat="1" ht="24" customHeight="1" outlineLevel="2">
      <c r="A78" s="73"/>
      <c r="B78" s="82"/>
      <c r="C78" s="83"/>
      <c r="D78" s="83"/>
      <c r="E78" s="75"/>
      <c r="F78" s="2" t="s">
        <v>44</v>
      </c>
      <c r="G78" s="10">
        <v>150</v>
      </c>
      <c r="H78" s="9"/>
      <c r="I78" s="10"/>
      <c r="J78" s="9"/>
      <c r="K78" s="9"/>
      <c r="L78" s="11"/>
      <c r="M78" s="12"/>
      <c r="N78" s="6"/>
      <c r="O78" s="13"/>
    </row>
    <row r="79" spans="1:15" s="14" customFormat="1" ht="24" customHeight="1" outlineLevel="2">
      <c r="A79" s="73"/>
      <c r="B79" s="82"/>
      <c r="C79" s="83"/>
      <c r="D79" s="83"/>
      <c r="E79" s="75"/>
      <c r="F79" s="2" t="s">
        <v>80</v>
      </c>
      <c r="G79" s="10">
        <v>150</v>
      </c>
      <c r="H79" s="9"/>
      <c r="I79" s="10"/>
      <c r="J79" s="9"/>
      <c r="K79" s="9"/>
      <c r="L79" s="11"/>
      <c r="M79" s="12"/>
      <c r="N79" s="6"/>
      <c r="O79" s="13"/>
    </row>
    <row r="80" spans="1:15" s="14" customFormat="1" ht="24" customHeight="1" outlineLevel="2">
      <c r="A80" s="73"/>
      <c r="B80" s="82"/>
      <c r="C80" s="83"/>
      <c r="D80" s="83"/>
      <c r="E80" s="75"/>
      <c r="F80" s="2" t="s">
        <v>81</v>
      </c>
      <c r="G80" s="10"/>
      <c r="H80" s="9"/>
      <c r="I80" s="10"/>
      <c r="J80" s="9"/>
      <c r="K80" s="9"/>
      <c r="L80" s="11"/>
      <c r="M80" s="12"/>
      <c r="N80" s="6"/>
      <c r="O80" s="13"/>
    </row>
    <row r="81" spans="1:15" s="14" customFormat="1" ht="33" customHeight="1" outlineLevel="2">
      <c r="A81" s="73" t="s">
        <v>27</v>
      </c>
      <c r="B81" s="80">
        <v>21000</v>
      </c>
      <c r="C81" s="88">
        <f aca="true" t="shared" si="0" ref="C81:C86">(B81-M81)/B81*100</f>
        <v>100</v>
      </c>
      <c r="D81" s="81"/>
      <c r="E81" s="75"/>
      <c r="F81" s="41" t="s">
        <v>4</v>
      </c>
      <c r="G81" s="10">
        <v>60</v>
      </c>
      <c r="H81" s="9" t="s">
        <v>43</v>
      </c>
      <c r="I81" s="10">
        <v>1</v>
      </c>
      <c r="J81" s="9"/>
      <c r="K81" s="9"/>
      <c r="L81" s="69"/>
      <c r="M81" s="12">
        <f aca="true" t="shared" si="1" ref="M81:M86">G81*L81</f>
        <v>0</v>
      </c>
      <c r="N81" s="6"/>
      <c r="O81" s="13">
        <f aca="true" t="shared" si="2" ref="O81:O86">M81+M81*N81/100</f>
        <v>0</v>
      </c>
    </row>
    <row r="82" spans="1:15" s="14" customFormat="1" ht="33" customHeight="1" outlineLevel="2">
      <c r="A82" s="73" t="s">
        <v>28</v>
      </c>
      <c r="B82" s="80">
        <v>20000</v>
      </c>
      <c r="C82" s="88">
        <f t="shared" si="0"/>
        <v>100</v>
      </c>
      <c r="D82" s="81"/>
      <c r="E82" s="75"/>
      <c r="F82" s="41" t="s">
        <v>5</v>
      </c>
      <c r="G82" s="10">
        <v>100</v>
      </c>
      <c r="H82" s="9" t="s">
        <v>43</v>
      </c>
      <c r="I82" s="10">
        <v>1</v>
      </c>
      <c r="J82" s="9"/>
      <c r="K82" s="9"/>
      <c r="L82" s="69"/>
      <c r="M82" s="12">
        <f t="shared" si="1"/>
        <v>0</v>
      </c>
      <c r="N82" s="6"/>
      <c r="O82" s="13">
        <f t="shared" si="2"/>
        <v>0</v>
      </c>
    </row>
    <row r="83" spans="1:15" s="14" customFormat="1" ht="33" customHeight="1" outlineLevel="2">
      <c r="A83" s="73" t="s">
        <v>29</v>
      </c>
      <c r="B83" s="80">
        <v>80000</v>
      </c>
      <c r="C83" s="88">
        <f t="shared" si="0"/>
        <v>100</v>
      </c>
      <c r="D83" s="81"/>
      <c r="E83" s="75"/>
      <c r="F83" s="41" t="s">
        <v>6</v>
      </c>
      <c r="G83" s="10">
        <v>400</v>
      </c>
      <c r="H83" s="9" t="s">
        <v>43</v>
      </c>
      <c r="I83" s="10">
        <v>1</v>
      </c>
      <c r="J83" s="9"/>
      <c r="K83" s="9"/>
      <c r="L83" s="69"/>
      <c r="M83" s="12">
        <f t="shared" si="1"/>
        <v>0</v>
      </c>
      <c r="N83" s="6"/>
      <c r="O83" s="13">
        <f t="shared" si="2"/>
        <v>0</v>
      </c>
    </row>
    <row r="84" spans="1:15" s="14" customFormat="1" ht="33" customHeight="1" outlineLevel="2">
      <c r="A84" s="73" t="s">
        <v>55</v>
      </c>
      <c r="B84" s="80">
        <v>50000</v>
      </c>
      <c r="C84" s="88">
        <f t="shared" si="0"/>
        <v>100</v>
      </c>
      <c r="D84" s="81"/>
      <c r="E84" s="75"/>
      <c r="F84" s="41" t="s">
        <v>7</v>
      </c>
      <c r="G84" s="10">
        <v>40</v>
      </c>
      <c r="H84" s="9" t="s">
        <v>43</v>
      </c>
      <c r="I84" s="10">
        <v>1</v>
      </c>
      <c r="J84" s="9"/>
      <c r="K84" s="9"/>
      <c r="L84" s="69"/>
      <c r="M84" s="12">
        <f t="shared" si="1"/>
        <v>0</v>
      </c>
      <c r="N84" s="6"/>
      <c r="O84" s="13">
        <f t="shared" si="2"/>
        <v>0</v>
      </c>
    </row>
    <row r="85" spans="1:15" s="14" customFormat="1" ht="33" customHeight="1" outlineLevel="2">
      <c r="A85" s="73" t="s">
        <v>64</v>
      </c>
      <c r="B85" s="80">
        <v>300000</v>
      </c>
      <c r="C85" s="88">
        <f t="shared" si="0"/>
        <v>100</v>
      </c>
      <c r="D85" s="81"/>
      <c r="E85" s="75"/>
      <c r="F85" s="41" t="s">
        <v>69</v>
      </c>
      <c r="G85" s="10">
        <v>250</v>
      </c>
      <c r="H85" s="9" t="s">
        <v>43</v>
      </c>
      <c r="I85" s="10">
        <v>1</v>
      </c>
      <c r="J85" s="9"/>
      <c r="K85" s="9"/>
      <c r="L85" s="69"/>
      <c r="M85" s="12">
        <f t="shared" si="1"/>
        <v>0</v>
      </c>
      <c r="N85" s="6"/>
      <c r="O85" s="13">
        <f t="shared" si="2"/>
        <v>0</v>
      </c>
    </row>
    <row r="86" spans="1:15" s="14" customFormat="1" ht="33" customHeight="1" outlineLevel="2">
      <c r="A86" s="73" t="s">
        <v>65</v>
      </c>
      <c r="B86" s="80">
        <v>8500</v>
      </c>
      <c r="C86" s="88">
        <f t="shared" si="0"/>
        <v>100</v>
      </c>
      <c r="D86" s="81"/>
      <c r="E86" s="75"/>
      <c r="F86" s="41" t="s">
        <v>8</v>
      </c>
      <c r="G86" s="10">
        <v>12</v>
      </c>
      <c r="H86" s="9" t="s">
        <v>43</v>
      </c>
      <c r="I86" s="10">
        <v>1</v>
      </c>
      <c r="J86" s="9"/>
      <c r="K86" s="9"/>
      <c r="L86" s="69"/>
      <c r="M86" s="12">
        <f t="shared" si="1"/>
        <v>0</v>
      </c>
      <c r="N86" s="6"/>
      <c r="O86" s="13">
        <f t="shared" si="2"/>
        <v>0</v>
      </c>
    </row>
    <row r="87" spans="1:15" s="14" customFormat="1" ht="24" customHeight="1" outlineLevel="1">
      <c r="A87" s="73"/>
      <c r="B87" s="82">
        <f>SUM(B2:B86)</f>
        <v>8238500</v>
      </c>
      <c r="C87" s="84"/>
      <c r="D87" s="84"/>
      <c r="E87" s="76"/>
      <c r="F87" s="8"/>
      <c r="G87" s="10"/>
      <c r="H87" s="9"/>
      <c r="I87" s="10"/>
      <c r="J87" s="9"/>
      <c r="K87" s="9"/>
      <c r="L87" s="12"/>
      <c r="M87" s="11">
        <f>SUBTOTAL(9,M2:M2)</f>
        <v>0</v>
      </c>
      <c r="N87" s="15"/>
      <c r="O87" s="16">
        <f>SUBTOTAL(9,O2:O2)</f>
        <v>0</v>
      </c>
    </row>
    <row r="88" spans="2:15" ht="6" customHeight="1">
      <c r="B88" s="56"/>
      <c r="K88" s="21"/>
      <c r="O88" s="23"/>
    </row>
    <row r="89" spans="1:17" s="42" customFormat="1" ht="18" customHeight="1">
      <c r="A89" s="25"/>
      <c r="B89" s="42" t="s">
        <v>82</v>
      </c>
      <c r="C89" s="26"/>
      <c r="D89" s="26"/>
      <c r="G89" s="27"/>
      <c r="H89" s="28"/>
      <c r="I89" s="27"/>
      <c r="J89" s="27"/>
      <c r="M89" s="29"/>
      <c r="N89" s="43"/>
      <c r="O89" s="44"/>
      <c r="P89" s="45"/>
      <c r="Q89" s="46"/>
    </row>
    <row r="90" spans="1:13" s="47" customFormat="1" ht="13.5">
      <c r="A90" s="30"/>
      <c r="C90" s="31"/>
      <c r="D90" s="31"/>
      <c r="E90" s="48"/>
      <c r="G90" s="3"/>
      <c r="I90" s="3"/>
      <c r="J90" s="3"/>
      <c r="L90" s="48"/>
      <c r="M90" s="48"/>
    </row>
    <row r="91" spans="1:25" s="57" customFormat="1" ht="25.5" customHeight="1">
      <c r="A91" s="25"/>
      <c r="C91" s="26"/>
      <c r="D91" s="26"/>
      <c r="E91" s="58"/>
      <c r="F91" s="59"/>
      <c r="I91" s="27"/>
      <c r="J91" s="28"/>
      <c r="K91" s="28"/>
      <c r="L91" s="28"/>
      <c r="M91" s="28"/>
      <c r="O91" s="27"/>
      <c r="Q91" s="29"/>
      <c r="R91" s="60"/>
      <c r="S91" s="61"/>
      <c r="T91" s="27"/>
      <c r="U91" s="60"/>
      <c r="W91" s="62"/>
      <c r="X91" s="63"/>
      <c r="Y91" s="62"/>
    </row>
    <row r="92" spans="1:16" s="1" customFormat="1" ht="14.25">
      <c r="A92" s="30"/>
      <c r="C92" s="31"/>
      <c r="D92" s="31"/>
      <c r="E92" s="58"/>
      <c r="F92" s="64"/>
      <c r="I92" s="3"/>
      <c r="O92" s="3"/>
      <c r="P92" s="32"/>
    </row>
    <row r="93" spans="1:19" s="1" customFormat="1" ht="15" customHeight="1">
      <c r="A93" s="33"/>
      <c r="B93" s="34"/>
      <c r="C93" s="31"/>
      <c r="D93" s="31"/>
      <c r="E93" s="58"/>
      <c r="F93" s="65"/>
      <c r="G93" s="34"/>
      <c r="H93" s="34"/>
      <c r="I93" s="3"/>
      <c r="J93" s="34"/>
      <c r="K93" s="34"/>
      <c r="L93" s="34"/>
      <c r="M93" s="34"/>
      <c r="N93" s="34"/>
      <c r="O93" s="3"/>
      <c r="P93" s="35"/>
      <c r="Q93" s="34"/>
      <c r="R93" s="34"/>
      <c r="S93" s="34"/>
    </row>
    <row r="94" spans="1:19" s="1" customFormat="1" ht="28.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s="1" customFormat="1" ht="14.25">
      <c r="A95" s="33"/>
      <c r="B95" s="34"/>
      <c r="C95" s="31"/>
      <c r="D95" s="31"/>
      <c r="E95" s="58"/>
      <c r="F95" s="65"/>
      <c r="G95" s="34"/>
      <c r="H95" s="34"/>
      <c r="I95" s="3"/>
      <c r="J95" s="34"/>
      <c r="K95" s="34"/>
      <c r="L95" s="34"/>
      <c r="M95" s="34"/>
      <c r="N95" s="34"/>
      <c r="O95" s="3"/>
      <c r="P95" s="35"/>
      <c r="Q95" s="34"/>
      <c r="R95" s="34"/>
      <c r="S95" s="34"/>
    </row>
    <row r="96" spans="1:19" s="1" customFormat="1" ht="14.25">
      <c r="A96" s="33"/>
      <c r="B96" s="34"/>
      <c r="C96" s="31"/>
      <c r="D96" s="31"/>
      <c r="E96" s="58"/>
      <c r="F96" s="65"/>
      <c r="G96" s="34"/>
      <c r="H96" s="34"/>
      <c r="I96" s="3"/>
      <c r="J96" s="34"/>
      <c r="K96" s="34"/>
      <c r="L96" s="34"/>
      <c r="M96" s="34"/>
      <c r="N96" s="34"/>
      <c r="O96" s="3"/>
      <c r="P96" s="35"/>
      <c r="Q96" s="34"/>
      <c r="R96" s="34"/>
      <c r="S96" s="34"/>
    </row>
    <row r="97" spans="1:19" s="1" customFormat="1" ht="14.25">
      <c r="A97" s="33"/>
      <c r="B97" s="34"/>
      <c r="C97" s="31"/>
      <c r="D97" s="31"/>
      <c r="E97" s="58"/>
      <c r="F97" s="65"/>
      <c r="G97" s="34"/>
      <c r="H97" s="34"/>
      <c r="I97" s="3"/>
      <c r="J97" s="34"/>
      <c r="K97" s="34"/>
      <c r="L97" s="34"/>
      <c r="M97" s="34"/>
      <c r="N97" s="34"/>
      <c r="O97" s="3"/>
      <c r="P97" s="35"/>
      <c r="Q97" s="34"/>
      <c r="R97" s="34"/>
      <c r="S97" s="34"/>
    </row>
    <row r="98" spans="1:19" s="1" customFormat="1" ht="14.25">
      <c r="A98" s="33"/>
      <c r="B98" s="34"/>
      <c r="C98" s="31"/>
      <c r="D98" s="31"/>
      <c r="E98" s="58"/>
      <c r="F98" s="65"/>
      <c r="G98" s="34"/>
      <c r="H98" s="34"/>
      <c r="I98" s="3"/>
      <c r="J98" s="34"/>
      <c r="K98" s="34"/>
      <c r="L98" s="34"/>
      <c r="M98" s="34"/>
      <c r="N98" s="34"/>
      <c r="O98" s="3"/>
      <c r="P98" s="35"/>
      <c r="Q98" s="34"/>
      <c r="R98" s="34"/>
      <c r="S98" s="34"/>
    </row>
    <row r="99" spans="1:19" s="1" customFormat="1" ht="14.25">
      <c r="A99" s="33"/>
      <c r="B99" s="34"/>
      <c r="C99" s="31"/>
      <c r="D99" s="31"/>
      <c r="E99" s="58"/>
      <c r="F99" s="65"/>
      <c r="G99" s="34"/>
      <c r="H99" s="34"/>
      <c r="I99" s="3"/>
      <c r="J99" s="34"/>
      <c r="K99" s="34"/>
      <c r="L99" s="34"/>
      <c r="M99" s="34"/>
      <c r="N99" s="34"/>
      <c r="O99" s="3"/>
      <c r="P99" s="35"/>
      <c r="Q99" s="34"/>
      <c r="R99" s="34"/>
      <c r="S99" s="34"/>
    </row>
    <row r="100" spans="1:19" s="1" customFormat="1" ht="42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67"/>
      <c r="Q100" s="67"/>
      <c r="R100" s="67"/>
      <c r="S100" s="67"/>
    </row>
    <row r="101" spans="1:19" s="1" customFormat="1" ht="21.75" customHeight="1">
      <c r="A101" s="36"/>
      <c r="B101" s="37"/>
      <c r="C101" s="31"/>
      <c r="D101" s="31"/>
      <c r="E101" s="58"/>
      <c r="F101" s="66"/>
      <c r="G101" s="37"/>
      <c r="H101" s="37"/>
      <c r="I101" s="38"/>
      <c r="J101" s="37"/>
      <c r="K101" s="37"/>
      <c r="L101" s="37"/>
      <c r="M101" s="37"/>
      <c r="N101" s="37"/>
      <c r="O101" s="38"/>
      <c r="P101" s="39"/>
      <c r="Q101" s="37"/>
      <c r="R101" s="37"/>
      <c r="S101" s="37"/>
    </row>
    <row r="102" spans="1:19" s="1" customFormat="1" ht="42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68"/>
      <c r="Q102" s="68"/>
      <c r="R102" s="68"/>
      <c r="S102" s="68"/>
    </row>
    <row r="103" spans="1:19" s="1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s="1" customFormat="1" ht="14.25">
      <c r="A104" s="33"/>
      <c r="B104" s="34"/>
      <c r="C104" s="31"/>
      <c r="D104" s="31"/>
      <c r="E104" s="58"/>
      <c r="F104" s="65"/>
      <c r="G104" s="34"/>
      <c r="H104" s="34"/>
      <c r="I104" s="3"/>
      <c r="J104" s="34"/>
      <c r="K104" s="34"/>
      <c r="L104" s="34"/>
      <c r="M104" s="34"/>
      <c r="N104" s="34"/>
      <c r="O104" s="3"/>
      <c r="P104" s="35"/>
      <c r="Q104" s="34"/>
      <c r="R104" s="34"/>
      <c r="S104" s="34"/>
    </row>
    <row r="105" spans="1:16" s="1" customFormat="1" ht="14.25">
      <c r="A105" s="30"/>
      <c r="C105" s="31"/>
      <c r="D105" s="31"/>
      <c r="E105" s="58"/>
      <c r="F105" s="64"/>
      <c r="I105" s="3"/>
      <c r="O105" s="3"/>
      <c r="P105" s="32"/>
    </row>
    <row r="106" ht="24" customHeight="1"/>
  </sheetData>
  <mergeCells count="4">
    <mergeCell ref="A94:S94"/>
    <mergeCell ref="A103:S103"/>
    <mergeCell ref="A100:O100"/>
    <mergeCell ref="A102:O102"/>
  </mergeCells>
  <printOptions/>
  <pageMargins left="0.26" right="0.19" top="0.36" bottom="0.17" header="0.2" footer="0.11"/>
  <pageSetup horizontalDpi="600" verticalDpi="600" orientation="landscape" paperSize="9" scale="56" r:id="rId1"/>
  <headerFooter alignWithMargins="0">
    <oddHeader>&amp;L&amp;F</oddHeader>
  </headerFooter>
  <rowBreaks count="2" manualBreakCount="2">
    <brk id="34" max="14" man="1"/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Tamburini</dc:creator>
  <cp:keywords/>
  <dc:description/>
  <cp:lastModifiedBy>Laila Tamburini</cp:lastModifiedBy>
  <cp:lastPrinted>2017-07-13T12:56:32Z</cp:lastPrinted>
  <dcterms:created xsi:type="dcterms:W3CDTF">2016-08-05T13:24:19Z</dcterms:created>
  <dcterms:modified xsi:type="dcterms:W3CDTF">2017-07-20T11:15:06Z</dcterms:modified>
  <cp:category/>
  <cp:version/>
  <cp:contentType/>
  <cp:contentStatus/>
</cp:coreProperties>
</file>