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monmar0311\Downloads\"/>
    </mc:Choice>
  </mc:AlternateContent>
  <xr:revisionPtr revIDLastSave="0" documentId="8_{467F785D-DB23-403D-BE86-7353DB8273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H4" i="1"/>
  <c r="H3" i="1"/>
  <c r="H5" i="1"/>
  <c r="H2" i="1"/>
  <c r="F3" i="1"/>
  <c r="F5" i="1"/>
  <c r="J4" i="1" l="1"/>
  <c r="J3" i="1"/>
  <c r="J5" i="1"/>
  <c r="I2" i="1"/>
  <c r="F2" i="1"/>
  <c r="G2" i="1" l="1"/>
  <c r="J2" i="1"/>
  <c r="K2" i="1" s="1"/>
  <c r="M2" i="1" l="1"/>
  <c r="L2" i="1"/>
  <c r="N2" i="1" l="1"/>
</calcChain>
</file>

<file path=xl/sharedStrings.xml><?xml version="1.0" encoding="utf-8"?>
<sst xmlns="http://schemas.openxmlformats.org/spreadsheetml/2006/main" count="18" uniqueCount="17">
  <si>
    <t>FABBISOGNO ULTERIORE IN OPZIONE DI ACQUISTO</t>
  </si>
  <si>
    <t>FABBISOGNO QUADRIENNALE MASSIMO</t>
  </si>
  <si>
    <t>PREZZO UNITARIO A BASE D'ASTA I.E.</t>
  </si>
  <si>
    <t>VALORE QUADRIENNALE A BASE D'ASTA QUANTITATIVI GARANTITI</t>
  </si>
  <si>
    <t>VALORE QUADRIENNALE ACQUISTI OPZIONALI E/O LISTINO</t>
  </si>
  <si>
    <t>VALORE QUADRIENNALE QUANTITATIVI OPZIONALI</t>
  </si>
  <si>
    <t>VALORE QUADRIENNALE PER QUANTITATIVI COMPLESSIVI PER RIFERIMENTO I.E.</t>
  </si>
  <si>
    <t>PROROGA 6 MESI</t>
  </si>
  <si>
    <t>REVISIONE PREZZI</t>
  </si>
  <si>
    <t>FABBISOGNO MINIMO GARANTITO QUADRIENNALE</t>
  </si>
  <si>
    <t xml:space="preserve">RADIOTRASPARENTI
ADULTI E PEDIATRICI(&gt;10 Kg):
HEARTSTART XL
HEARTSTART XL+
HEARTSTART MRX
EFFICIA DFM100
HEARTSTART INTREPID
HEARTSTART FR2
HEARTSTART FR2+
</t>
  </si>
  <si>
    <t xml:space="preserve">ADULTI E PEDIATRICI (&gt; 10 Kg):
HEARTSTART XL
HEARTSTART XL+
HEARTSTART MRX
EFFICIA DFM100
HEARTSTART INTREPID
HEARTSTART FR2
HEARTSTART FR2+
</t>
  </si>
  <si>
    <r>
      <t>INFANTI (</t>
    </r>
    <r>
      <rPr>
        <sz val="11"/>
        <color theme="1"/>
        <rFont val="Calibri"/>
        <family val="2"/>
      </rPr>
      <t xml:space="preserve">≤ </t>
    </r>
    <r>
      <rPr>
        <sz val="11"/>
        <color theme="1"/>
        <rFont val="Calibri"/>
        <family val="2"/>
        <scheme val="minor"/>
      </rPr>
      <t>10 Kg):
HEARTSTART XL
HEARTSTART XL+
HEARTSTART MRX
EFFICIA DFM100
HEARTSTART INTREPID</t>
    </r>
  </si>
  <si>
    <t xml:space="preserve">TIPOLOGIA
</t>
  </si>
  <si>
    <t xml:space="preserve">IMPORTO COMPLESSIVO COMPRENSIVO DI TUTTE LE OPZIONI </t>
  </si>
  <si>
    <t xml:space="preserve">VALORE A BASE D'ASTA QUADRIENNALE </t>
  </si>
  <si>
    <t>VALORE QUADRIENNALE PER QUANTITATIVI COMPLESSIVI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</si>
</sst>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9"/>
  <sheetViews>
    <sheetView tabSelected="1" topLeftCell="A2" zoomScale="70" zoomScaleNormal="70" workbookViewId="0">
      <selection sqref="A1:N5"/>
    </sheetView>
  </sheetViews>
  <sheetFormatPr defaultRowHeight="15" x14ac:dyDescent="0.25"/>
  <cols>
    <col min="1" max="1" width="14.85546875" customWidth="1"/>
    <col min="2" max="2" width="18.42578125" customWidth="1"/>
    <col min="3" max="3" width="15.7109375" customWidth="1"/>
    <col min="4" max="4" width="56.140625" customWidth="1"/>
    <col min="5" max="5" width="18" customWidth="1"/>
    <col min="6" max="6" width="19.42578125" customWidth="1"/>
    <col min="7" max="7" width="15" customWidth="1"/>
    <col min="8" max="8" width="15.28515625" customWidth="1"/>
    <col min="9" max="9" width="16.85546875" customWidth="1"/>
    <col min="10" max="10" width="20" customWidth="1"/>
    <col min="11" max="11" width="19.85546875" customWidth="1"/>
    <col min="12" max="12" width="15.28515625" customWidth="1"/>
    <col min="13" max="13" width="14.5703125" customWidth="1"/>
    <col min="14" max="14" width="21.7109375" customWidth="1"/>
  </cols>
  <sheetData>
    <row r="1" spans="1:21" ht="75" x14ac:dyDescent="0.25">
      <c r="A1" s="5" t="s">
        <v>9</v>
      </c>
      <c r="B1" s="5" t="s">
        <v>0</v>
      </c>
      <c r="C1" s="5" t="s">
        <v>1</v>
      </c>
      <c r="D1" s="5" t="s">
        <v>13</v>
      </c>
      <c r="E1" s="5" t="s">
        <v>2</v>
      </c>
      <c r="F1" s="5" t="s">
        <v>3</v>
      </c>
      <c r="G1" s="8" t="s">
        <v>15</v>
      </c>
      <c r="H1" s="5" t="s">
        <v>4</v>
      </c>
      <c r="I1" s="8" t="s">
        <v>5</v>
      </c>
      <c r="J1" s="5" t="s">
        <v>6</v>
      </c>
      <c r="K1" s="8" t="s">
        <v>16</v>
      </c>
      <c r="L1" s="8" t="s">
        <v>7</v>
      </c>
      <c r="M1" s="8" t="s">
        <v>8</v>
      </c>
      <c r="N1" s="8" t="s">
        <v>14</v>
      </c>
      <c r="O1" s="1"/>
      <c r="P1" s="1"/>
      <c r="Q1" s="1"/>
      <c r="R1" s="1"/>
      <c r="S1" s="1"/>
      <c r="T1" s="1"/>
      <c r="U1" s="1"/>
    </row>
    <row r="2" spans="1:21" ht="148.15" customHeight="1" x14ac:dyDescent="0.25">
      <c r="A2" s="3">
        <v>800</v>
      </c>
      <c r="B2" s="3">
        <v>3200</v>
      </c>
      <c r="C2" s="3">
        <v>4000</v>
      </c>
      <c r="D2" s="3" t="s">
        <v>11</v>
      </c>
      <c r="E2" s="6">
        <v>30</v>
      </c>
      <c r="F2" s="4">
        <f>E2*A2</f>
        <v>24000</v>
      </c>
      <c r="G2" s="10">
        <f>SUM(F2:F5)</f>
        <v>31350</v>
      </c>
      <c r="H2" s="4">
        <f>E2*B2</f>
        <v>96000</v>
      </c>
      <c r="I2" s="9">
        <f>SUM(H2:H5)</f>
        <v>147600</v>
      </c>
      <c r="J2" s="4">
        <f>H2+F2</f>
        <v>120000</v>
      </c>
      <c r="K2" s="9">
        <f>SUM(J2:J5)</f>
        <v>178950</v>
      </c>
      <c r="L2" s="9">
        <f>K2/8</f>
        <v>22368.75</v>
      </c>
      <c r="M2" s="9">
        <f>K2/100*10</f>
        <v>17895</v>
      </c>
      <c r="N2" s="10">
        <f>K2+L2+M2</f>
        <v>219213.75</v>
      </c>
      <c r="O2" s="1"/>
      <c r="P2" s="1"/>
      <c r="Q2" s="1"/>
      <c r="R2" s="1"/>
      <c r="S2" s="1"/>
      <c r="T2" s="1"/>
      <c r="U2" s="1"/>
    </row>
    <row r="3" spans="1:21" ht="118.15" customHeight="1" x14ac:dyDescent="0.25">
      <c r="A3" s="3">
        <v>60</v>
      </c>
      <c r="B3" s="3">
        <v>240</v>
      </c>
      <c r="C3" s="3">
        <v>300</v>
      </c>
      <c r="D3" s="3" t="s">
        <v>12</v>
      </c>
      <c r="E3" s="6">
        <v>30</v>
      </c>
      <c r="F3" s="4">
        <f t="shared" ref="F3:F5" si="0">E3*A3</f>
        <v>1800</v>
      </c>
      <c r="G3" s="10"/>
      <c r="H3" s="4">
        <f>E3*B3</f>
        <v>7200</v>
      </c>
      <c r="I3" s="9"/>
      <c r="J3" s="4">
        <f t="shared" ref="J3:J5" si="1">H3+F3</f>
        <v>9000</v>
      </c>
      <c r="K3" s="9"/>
      <c r="L3" s="9"/>
      <c r="M3" s="9"/>
      <c r="N3" s="10"/>
      <c r="O3" s="1"/>
      <c r="P3" s="1"/>
      <c r="Q3" s="1"/>
      <c r="R3" s="1"/>
      <c r="S3" s="1"/>
      <c r="T3" s="1"/>
      <c r="U3" s="1"/>
    </row>
    <row r="4" spans="1:21" ht="165" x14ac:dyDescent="0.25">
      <c r="A4" s="3">
        <v>100</v>
      </c>
      <c r="B4" s="3">
        <v>900</v>
      </c>
      <c r="C4" s="3">
        <v>1000</v>
      </c>
      <c r="D4" s="3" t="s">
        <v>10</v>
      </c>
      <c r="E4" s="6">
        <v>37</v>
      </c>
      <c r="F4" s="4">
        <f>E4*A4</f>
        <v>3700</v>
      </c>
      <c r="G4" s="10"/>
      <c r="H4" s="4">
        <f>E4*B4</f>
        <v>33300</v>
      </c>
      <c r="I4" s="9"/>
      <c r="J4" s="4">
        <f>H4+F4</f>
        <v>37000</v>
      </c>
      <c r="K4" s="9"/>
      <c r="L4" s="9"/>
      <c r="M4" s="9"/>
      <c r="N4" s="10"/>
      <c r="O4" s="1"/>
      <c r="P4" s="1"/>
      <c r="Q4" s="1"/>
      <c r="R4" s="1"/>
      <c r="S4" s="1"/>
      <c r="T4" s="1"/>
      <c r="U4" s="1"/>
    </row>
    <row r="5" spans="1:21" ht="129" customHeight="1" x14ac:dyDescent="0.25">
      <c r="A5" s="3">
        <v>50</v>
      </c>
      <c r="B5" s="3">
        <v>300</v>
      </c>
      <c r="C5" s="3">
        <v>350</v>
      </c>
      <c r="D5" s="3" t="s">
        <v>12</v>
      </c>
      <c r="E5" s="6">
        <v>37</v>
      </c>
      <c r="F5" s="4">
        <f t="shared" si="0"/>
        <v>1850</v>
      </c>
      <c r="G5" s="10"/>
      <c r="H5" s="4">
        <f>E5*B5</f>
        <v>11100</v>
      </c>
      <c r="I5" s="9"/>
      <c r="J5" s="4">
        <f t="shared" si="1"/>
        <v>12950</v>
      </c>
      <c r="K5" s="9"/>
      <c r="L5" s="9"/>
      <c r="M5" s="9"/>
      <c r="N5" s="10"/>
      <c r="O5" s="1"/>
      <c r="P5" s="1"/>
      <c r="Q5" s="1"/>
      <c r="R5" s="1"/>
      <c r="S5" s="1"/>
      <c r="T5" s="1"/>
      <c r="U5" s="1"/>
    </row>
    <row r="6" spans="1:21" x14ac:dyDescent="0.25">
      <c r="A6" s="2"/>
      <c r="B6" s="2"/>
      <c r="C6" s="2"/>
      <c r="D6" s="2"/>
      <c r="E6" s="2"/>
      <c r="F6" s="7"/>
      <c r="G6" s="2"/>
      <c r="H6" s="2"/>
      <c r="I6" s="2"/>
      <c r="J6" s="2"/>
      <c r="K6" s="2"/>
      <c r="L6" s="2"/>
      <c r="M6" s="2"/>
      <c r="N6" s="2"/>
      <c r="O6" s="1"/>
      <c r="P6" s="1"/>
      <c r="Q6" s="1"/>
      <c r="R6" s="1"/>
      <c r="S6" s="1"/>
      <c r="T6" s="1"/>
      <c r="U6" s="1"/>
    </row>
    <row r="7" spans="1:2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1"/>
      <c r="P7" s="1"/>
      <c r="Q7" s="1"/>
      <c r="R7" s="1"/>
      <c r="S7" s="1"/>
      <c r="T7" s="1"/>
      <c r="U7" s="1"/>
    </row>
    <row r="8" spans="1:2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  <c r="P8" s="1"/>
      <c r="Q8" s="1"/>
      <c r="R8" s="1"/>
      <c r="S8" s="1"/>
      <c r="T8" s="1"/>
      <c r="U8" s="1"/>
    </row>
    <row r="9" spans="1:2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  <c r="P9" s="1"/>
      <c r="Q9" s="1"/>
      <c r="R9" s="1"/>
      <c r="S9" s="1"/>
      <c r="T9" s="1"/>
      <c r="U9" s="1"/>
    </row>
    <row r="10" spans="1:2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</sheetData>
  <mergeCells count="6">
    <mergeCell ref="M2:M5"/>
    <mergeCell ref="N2:N5"/>
    <mergeCell ref="G2:G5"/>
    <mergeCell ref="I2:I5"/>
    <mergeCell ref="K2:K5"/>
    <mergeCell ref="L2:L5"/>
  </mergeCell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Attala, Simone</dc:creator>
  <cp:lastModifiedBy>Montaguti Martina</cp:lastModifiedBy>
  <cp:lastPrinted>2024-03-25T13:35:32Z</cp:lastPrinted>
  <dcterms:created xsi:type="dcterms:W3CDTF">2024-02-16T07:49:39Z</dcterms:created>
  <dcterms:modified xsi:type="dcterms:W3CDTF">2025-01-17T16:13:23Z</dcterms:modified>
</cp:coreProperties>
</file>